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23.2018 Wyrob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Arial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Arial"/>
            <family val="2"/>
          </rPr>
          <t>sprawdzenie poprawności</t>
        </r>
        <r>
          <rPr>
            <b/>
            <sz val="8"/>
            <rFont val="Arial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7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<sst xmlns="http://schemas.openxmlformats.org/spreadsheetml/2006/main" count="249" uniqueCount="117">
  <si>
    <t>Opis przedmiotu zamówienia</t>
  </si>
  <si>
    <t>Ilość</t>
  </si>
  <si>
    <t>Wartość brutto</t>
  </si>
  <si>
    <t>lp</t>
  </si>
  <si>
    <t>Wartość netto</t>
  </si>
  <si>
    <t>stawki podatku VAT</t>
  </si>
  <si>
    <t>Cena jednostkowa brutto</t>
  </si>
  <si>
    <t>………………………………………..</t>
  </si>
  <si>
    <t>podpis</t>
  </si>
  <si>
    <t>Nazwa producenta</t>
  </si>
  <si>
    <t>Rozmiar</t>
  </si>
  <si>
    <t>Nazwa handlowa/ 
Nr katalogowy</t>
  </si>
  <si>
    <t>RAZEM</t>
  </si>
  <si>
    <t>Pakiet 2</t>
  </si>
  <si>
    <t>Pakiet 3</t>
  </si>
  <si>
    <t>Pakiet 4</t>
  </si>
  <si>
    <t>Pakiet 5</t>
  </si>
  <si>
    <t>Cena jednostkowa netto</t>
  </si>
  <si>
    <t>J.m.</t>
  </si>
  <si>
    <t>Pakiet 6</t>
  </si>
  <si>
    <t>Pakiet 7</t>
  </si>
  <si>
    <t>SUMA</t>
  </si>
  <si>
    <t>Pakiet</t>
  </si>
  <si>
    <t xml:space="preserve">Wartość Netto </t>
  </si>
  <si>
    <t>Wartość Brutto</t>
  </si>
  <si>
    <t>Pakiet 1</t>
  </si>
  <si>
    <t>op</t>
  </si>
  <si>
    <t>10 cm x 10 cm</t>
  </si>
  <si>
    <t>10 cm x 20 cm</t>
  </si>
  <si>
    <t>Opatrunek sterylny, przeciwbakteryjny, pochłaniający duże ilości wysięku, zawierający jony srebra.Odporny na rozerwanie dzięki przeszyciom dwóch warstw z nietkanych włókien karbometylocelulozy. Wymagający opatrunku wtórnego. Opatrunek przeznaczony do ran zainfekowanych lub ze zwiększonym ryzykiem infekcji. Jony srebra zabijają różnorodne drobnoustroje w tym antybiotykooporne oraz wirusy.</t>
  </si>
  <si>
    <t>15 cm x 15 cm</t>
  </si>
  <si>
    <t>sztuka</t>
  </si>
  <si>
    <t>Pokrowiec na ramię C aparatu RTG sterylny</t>
  </si>
  <si>
    <t xml:space="preserve"> 200x150</t>
  </si>
  <si>
    <t>Poszewka sterylna j.u.  włóknina</t>
  </si>
  <si>
    <t>80x70</t>
  </si>
  <si>
    <t>Poszwa sterylna  j.u. włóknina</t>
  </si>
  <si>
    <t>210x150</t>
  </si>
  <si>
    <t>200x16cm</t>
  </si>
  <si>
    <t>220x100</t>
  </si>
  <si>
    <t>szt</t>
  </si>
  <si>
    <t>op. 3 szt.</t>
  </si>
  <si>
    <t xml:space="preserve">Kompresy gazowe jałowe 16 warstwowe, 17 nitkowe,  z podwiniętymi brzegami, 
</t>
  </si>
  <si>
    <t>op. 5 szt.</t>
  </si>
  <si>
    <t>szt.</t>
  </si>
  <si>
    <t>op. 20 szt.</t>
  </si>
  <si>
    <t>op. 10 szt.</t>
  </si>
  <si>
    <t xml:space="preserve">Elastyczna siatka opatrunkowa, gęsto tkana typu codofix plus, na dłoń, stopę, łokieć, przedramię </t>
  </si>
  <si>
    <t xml:space="preserve">Elastyczna siatka opatrunkowa, gęsto tkana typu codofix plus, na ramię, podudzie, kolano </t>
  </si>
  <si>
    <t>Elastyczna siatka opatrunkowa gęsto tkana typu codofix plus, na udo, głowę</t>
  </si>
  <si>
    <t>Elastyczna siatka opatrunkowa gęsto tkana, typu codofix plus, na klatkę piersiową i brzuch</t>
  </si>
  <si>
    <t>5 cm  x 5 cm
 (+/-5%)</t>
  </si>
  <si>
    <t>Razem</t>
  </si>
  <si>
    <t xml:space="preserve">szt. </t>
  </si>
  <si>
    <t>Zużycie 2016</t>
  </si>
  <si>
    <t>Zużycie 2017</t>
  </si>
  <si>
    <t xml:space="preserve">Serweta operacyjna gazowa  4 warstwowa, 17 nitkowa, widoczna w RTG i tasiemką, </t>
  </si>
  <si>
    <t xml:space="preserve">45 x 45 cm </t>
  </si>
  <si>
    <t>Pakiet 3 - 24 miesiące</t>
  </si>
  <si>
    <t>*szerokość mierzona w stanie nierozciągniętym</t>
  </si>
  <si>
    <t>2,5 - 3 cm/25 m</t>
  </si>
  <si>
    <t>3,5 - 4 cm/25 m</t>
  </si>
  <si>
    <t>5,5 - 6 cm/25 m</t>
  </si>
  <si>
    <t>Pakiet 4 - 24 miesiące</t>
  </si>
  <si>
    <t>45-50 cm x 70 -75cm</t>
  </si>
  <si>
    <t xml:space="preserve">
75 -80 cm x 90 -100 cm</t>
  </si>
  <si>
    <t xml:space="preserve">Sterylny pokrowiec na przewody lub kamęrę </t>
  </si>
  <si>
    <t>90x150</t>
  </si>
  <si>
    <t xml:space="preserve">Kompresy gazowe jałowe 8 warstwowe, 17 nitkowe,  z podwiniętymi brzegami, </t>
  </si>
  <si>
    <t>Prześcieradło sterylne j.u. zielone, włóknina (min 38g/m kw)</t>
  </si>
  <si>
    <t>10 cm  x 20 cm  (+/-5%)</t>
  </si>
  <si>
    <t>10 cm  x 10 cm  (+/-5%)</t>
  </si>
  <si>
    <t xml:space="preserve">
</t>
  </si>
  <si>
    <t xml:space="preserve">"Wymagania pakiet 1-2 :
1) Pakiety pakowane w op. papier-folia lub papier-papier zawierające identyfikację wyrobu i składu – zgodne  z normą zharmonizowaną PN-EN ISO 15223-1
2) Gaza stosowana do wykonania elementów składowych produkowana w klasie II A reguła 7 wymagany dokument potwierdzający od producenta gazy,
3) Gramatura gazy do wyrobów 17-nitkowych min. 23 g/m2 (potwierdzona dokumentem producenta - Karta techniczna wyrobu )
4) Gaza, z której wykonane są kompresy, serwety zgodna z normą PN – EN 14079 (potwierdzona dokumentem producenta - Karta techniczna wyrobu )"         </t>
  </si>
  <si>
    <t xml:space="preserve"> 75 x 75</t>
  </si>
  <si>
    <t>op. 40 szt.</t>
  </si>
  <si>
    <t>Wymagania pakiet 2 poz 1-5 :
1) Pakiety pakowane w op. papier-folia lub papier-papier zawierające identyfikację wyrobu i składu – zgodne  z normą PN-EN ISO 15223-1
2) Gaza stosowana do wykonania elementów składowych produkowana w klasie II A reguła 7 wymagany dokument potwierdzający od producenta gazy,
3) Gramatura gazy do wyrobów 17-nitkowych min. 23 g/m2 (potwierdzona dokumentem producenta - Karta techniczna wyrobu )
4) Gaza, z której wykonane są kompresy, serwety zgodna z normą PN – EN 14079 (potwierdzona dokumentem producenta - Karta techniczna wyrobu )</t>
  </si>
  <si>
    <t>Pakiet 6 - 24 miesiące</t>
  </si>
  <si>
    <t>Pakiet 7 - 24 miesiące</t>
  </si>
  <si>
    <t>Pakiet 2 - 24 miesiące</t>
  </si>
  <si>
    <t>Sterylny roztwór wodny przeznaczony do oczyszczania i nawilżania ostrych i przewlekłych ran, przyspieszający ich gojenie. Usuwający biofilm i absorbujący zapach  z rany. Zawierający 0,1 % poliheksanidyny oraz 0,1 % undecylenamidopropylu betainy.</t>
  </si>
  <si>
    <t>350 ml</t>
  </si>
  <si>
    <t>30 ml</t>
  </si>
  <si>
    <t>Opatrunej jałowy, nieprzywierający, kontaktowy z dzianiny wiskozowej nasączony maścią zawierającą 10% jodopowiodonu (PVP-1), glikol polietylonowy i wodę oczyszczoną. Zapewnia długotrwały efekt antyseptyczny o bardzo szerokim spektrum działania (bakterie gram+, gram-, zarodniki bakteryjne, beztlenowce, drożdżaki i grzyby). Opatrunek przeznaczony do  zakażonych ran powierzchniowych z małym i średnim wysiękiemw przy oparzeniach, ubytkach naskórka lub ranach pooperacyjnych.</t>
  </si>
  <si>
    <t xml:space="preserve">Opatrunek sterylny, przeciwbakteryjny, absorbujący wysięk oraz nieprzyjemny zapach z rany. Opatrunek składa się z tkaniny wiskozowej z aktywowanym węglem i jonami srebra, warstwy celulozy, warstwy z polipropylenu chroniącej ubranie przed zabrudzeniem oraz włókniny otulającej z polietylenu. Opatrunek posiada warstwę oddychającą z włókniny przekazującą wysięk do chłonnego kompresu.  </t>
  </si>
  <si>
    <t>Siatka bawełniana, jałowa  nasączona neutralną maścią lub opatrunek gazowy jałowy, niestrzępiący się, nasączony parafiną, z przeznaczeniem do gojenia ran.</t>
  </si>
  <si>
    <t xml:space="preserve">         10 cm x 10 cm            (+/- 1 cm)</t>
  </si>
  <si>
    <t>5 cm x 5 cm</t>
  </si>
  <si>
    <t>9,5 cm x 9,5 cm</t>
  </si>
  <si>
    <t>Pakiet 5  - 24 miesiące</t>
  </si>
  <si>
    <t>Sterylny żel zawierający 0,1 % poliheksanidyny oraz 0,1 % undecylenamidopropylu betainy  przeznaczony do oczyszczania, dekontaminacji i nawilżania ostrych i przewlekłych ran, oparzeń I i II stopnia. Szybko i efektywnie usuwa biofilm i zanieczyszczenia z rany.  Nawilża i utrzymuje rany i opatrunek w stanie wilgotnym przez co przyspiesza gojenia ran. Absorbuje nieprzejemny zapach z rany.</t>
  </si>
  <si>
    <t xml:space="preserve">Serweta sterylna do operacji okulistycznych o wymiarach 150x150cm ,z otworem 7x10cm wypełnionym folia chirurgiczną oraz zintegrowaną kieszenią do przechwytywania płynów </t>
  </si>
  <si>
    <t>Wymagania dotyczące materiału :</t>
  </si>
  <si>
    <t>1. materiał obłożeń /serwet spełniajacy conajmniej wymagania normy PN EN 13795 wymagania wysokie poz. 1-4 :
2. wytrzymały na wypychanie na mokro &gt;260 kPa, poz. 1-3 :
3. szybkość absorcji 46% (badanie w/g ISO 9073-11), poz. 1- 2. 
4. szybkość absorcji 80 % (badanie w/g ISO 9073-11), poz. 3
5. dopuszczalna różnica wymiarów serwet/obłożeń +/- 3 cm,
6. serwety główne oznaczone kierunkiem rozkładania, 
7. hypoalergiczny klej zastosowany w serwetach przylepnych umożliwiający repozycje serwety bez uszkodzenia materiału,</t>
  </si>
  <si>
    <t>Wymagania dotyczące opakowania poz. 1- 4</t>
  </si>
  <si>
    <t>1. opakowanie typu papier-folia z zaznaczonym kierunkiem otwierania,
2. min. 2 etykiety TAG zawierające nazwę producenta, nr serii, datę ważności i nr identyfikacyjny produktu,</t>
  </si>
  <si>
    <t>Pakiet 8 - 24 miesiące</t>
  </si>
  <si>
    <t>Opatrunek sterylny, z pianki poliuretanowej  o dużych właściwościach chłonnych. Składający się z 3 warstw: poliuretanowej warstwy kontaktowej, pianki poliuretanowej oraz ochronnej zewnętrznej warstwy foliowej.  Opatrunek nie przykleja się do powierzchni rany co umożliwia  szybką i bezbolesną zmianę opatrunku. Kontrolowane wchłanianie wysięku utrzymuje wilgotnego środowiska w ranie sprzyjające procesowi gojenia. Przeznaczony dla ran o umiarkowanym lub obfitym wysięku o etiologii żylnej i tętniczej, odleżyn, ran pooperacyjnych, owrzodzeń podudzi i stopy cukrzycowej oraz miejsc po pobraniu i nałożeniu przeszczepu skórnego.Opatrunek może pozostawać na ranie do 7 dni.Może być cięty w celu dopasowania do rany.</t>
  </si>
  <si>
    <t>10 cm x 10 cm * przylepny</t>
  </si>
  <si>
    <t>15 cm x 15 cm * nieprzylepny</t>
  </si>
  <si>
    <t>Wymagania :</t>
  </si>
  <si>
    <t>min. 2 etykiety TAG zawierające nazwę producenta, nr serii, datę ważności i nr identyfikacyjny produktu,</t>
  </si>
  <si>
    <t>Opatrunek jałowy  z miękkich włókien alginianu wapnia. Opatrunek wchłania i zatrzymuje zanieczyszczony wysięk z rany, tworzy korzystny mikroklimat w ranie przez co wspomaga proces ziarninowania i naskórkowania. Włókna, z których jest zbudowany opatrunek, reagują z wydzieliną rany, tworząc żel, który chroni przed wysuszeniem rany i zapewnia wilgotne warunku wspomagające proces gojenia.Opatrunek dopasowuje się do kształtu rany, szczelnie ją wypełnia. Nie przykleja się do rany, chroniąc w ten sposób świeżą tkankę i umożliwiając bezbolesne zmiany opatrunków. Przeznaczony dla ran ostrych i przewlekłych o umiarkowanym lub obfitym wysięku oraz do ran krwawiących.</t>
  </si>
  <si>
    <t xml:space="preserve">poz.1-11 Ujęte w  Wykazie refundowanych leków, środków spożywczych specjalnego przeznaczenia żywieniowego oraz wyrobów medycznych, MZ </t>
  </si>
  <si>
    <r>
      <rPr>
        <sz val="7"/>
        <rFont val="Calibri"/>
        <family val="2"/>
      </rPr>
      <t xml:space="preserve">  </t>
    </r>
    <r>
      <rPr>
        <sz val="7"/>
        <rFont val="Arial"/>
        <family val="2"/>
      </rPr>
      <t xml:space="preserve"> </t>
    </r>
    <r>
      <rPr>
        <sz val="7"/>
        <rFont val="Calibri"/>
        <family val="2"/>
      </rPr>
      <t xml:space="preserve">≥ 10 </t>
    </r>
    <r>
      <rPr>
        <sz val="7"/>
        <rFont val="Arial"/>
        <family val="2"/>
      </rPr>
      <t>cm/25 m</t>
    </r>
  </si>
  <si>
    <t>Pakiet 8</t>
  </si>
  <si>
    <r>
      <t xml:space="preserve">Kompresy gazowe jałowe 12 warstwowe, </t>
    </r>
    <r>
      <rPr>
        <sz val="7"/>
        <color indexed="8"/>
        <rFont val="Arial"/>
        <family val="2"/>
      </rPr>
      <t>17 nitkowe,</t>
    </r>
    <r>
      <rPr>
        <sz val="7"/>
        <rFont val="Arial"/>
        <family val="2"/>
      </rPr>
      <t xml:space="preserve"> 
widoczne w RTG  </t>
    </r>
  </si>
  <si>
    <r>
      <t xml:space="preserve">Serweta operacyjna z włókniny nieprzemakalnej min. 2-u warstwowa (1 w-wa PE) , o gramaturze min 54 g/m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,  nieprzylepna , sterylna</t>
    </r>
  </si>
  <si>
    <r>
      <t xml:space="preserve">Wymagania pakiet 2 poz. 6-9 -  (potwierdzona dokumentem producenta - Karta techniczna wyrobu )
1) zgodna z normą EN PN 13795 : 2011 + A1:2013 
2) min chłonność 440 % 
3) przenikanie </t>
    </r>
    <r>
      <rPr>
        <sz val="7"/>
        <rFont val="Calibri"/>
        <family val="2"/>
      </rPr>
      <t>≥</t>
    </r>
    <r>
      <rPr>
        <sz val="7"/>
        <rFont val="Arial"/>
        <family val="2"/>
      </rPr>
      <t xml:space="preserve"> 200 cm Hg
</t>
    </r>
  </si>
  <si>
    <r>
      <rPr>
        <b/>
        <sz val="7"/>
        <rFont val="Arial"/>
        <family val="2"/>
      </rPr>
      <t>Zestaw do cewnikowania jałowy:</t>
    </r>
    <r>
      <rPr>
        <sz val="7"/>
        <rFont val="Arial"/>
        <family val="2"/>
      </rPr>
      <t xml:space="preserve">
- tupfery kule 20N 20 cm x 20 cm - 6 szt, 
- rękawiczki lateksowe bezpudrowe - 2 szt, 
- serweta włókninowa, </t>
    </r>
    <r>
      <rPr>
        <sz val="7"/>
        <color indexed="8"/>
        <rFont val="Arial"/>
        <family val="2"/>
      </rPr>
      <t>niebieska lub zi</t>
    </r>
    <r>
      <rPr>
        <sz val="7"/>
        <rFont val="Arial"/>
        <family val="2"/>
      </rPr>
      <t>elona złożona z otworemi rozcięciem 48-50 cm x 48-60 cm - 1 szt, 
- pęseta medyczna- 1 szt, 
- pojemnik - 1 szt, 
- serweta włókninowa,</t>
    </r>
    <r>
      <rPr>
        <sz val="7"/>
        <color indexed="8"/>
        <rFont val="Arial"/>
        <family val="2"/>
      </rPr>
      <t xml:space="preserve"> niebieska lub</t>
    </r>
    <r>
      <rPr>
        <sz val="7"/>
        <rFont val="Arial"/>
        <family val="2"/>
      </rPr>
      <t xml:space="preserve"> zielona 48-50 cm x 48-60cm 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(do zawijania zestawu) - 1 szt</t>
    </r>
  </si>
  <si>
    <r>
      <rPr>
        <b/>
        <sz val="7"/>
        <rFont val="Arial"/>
        <family val="2"/>
      </rPr>
      <t>Zestaw do zabiegowy jałowy:</t>
    </r>
    <r>
      <rPr>
        <sz val="7"/>
        <rFont val="Arial"/>
        <family val="2"/>
      </rPr>
      <t xml:space="preserve">
- kompresy 8W 17N 5 cm x 5 cm - 4 szt, 
- serweta 4W 17N - 1 szt, 
- pęseta plastikowa - 1 szt, 
- nerka tekturowa - 1 szt,
- kubek plastikowy - 1 szt</t>
    </r>
  </si>
  <si>
    <r>
      <t xml:space="preserve">Zestaw uniwersalny:
</t>
    </r>
    <r>
      <rPr>
        <sz val="7"/>
        <rFont val="Arial"/>
        <family val="2"/>
      </rPr>
      <t>a)1 serweta na stolik instrumentariuszki 150 cm  x 190 cm
b)4 ręczniki 30 cm x 40 cm
c)1 serweta na stolik Mayo 80 cm x 145 cm
d)1 taśma samoprzylepna 9 cm x 50 cm
e)2 samoprzylepne serwety operacyjne wzmocnione 90 cm x 110 cm
f)1 samoprzylepna serweta operacyjna wzmocnione 190 cm x 225 cm z dzielonym paskiem samoprzylepnym 100 cm
g)1 samoprzylepna serweta operacyjna wzmocniona 225 cm x 270 cm z wycięciem 45 cm x 65 cm z osłoną podpórek kończyn górnych. Obłożenie pacjenta wykonane z laminatu dwuwarstwowego: włóknina polipropylenowa i folia polietylenowa. Gramatura laminatu podstawowego 57,5 g/m2.(+/- 1 ) Wokół pola operacyjnego, na każdej z serwet polipropylenowe łaty chłonne o wymiarach :w serwetach 90x110 cm  łata 20cm (+/- 0,5 ) x 75cm (+/- 1 ),  w serwecie dolnej 190x225 cm łata 25cm (+/-0,5) x 75cm (+/- 1) oraz w serwecie 225x270cm łata ma: 25cm (+/-0,5) x 60cm (+/-1) .Całkowita gramatura laminatu podstawowego i łaty chłonnej 109,5 g/m2.(+/-2,5).Materiał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instrumentariuszki.Taśma mocująca w serwetach operacyjnych o szerokości  min. 5 cm, wyposażona w marginesy ułatwiające odklejanie papieru zabezpieczającego. Zestaw sterylny (metoda sterylizacji : tlenek etylenu) jednorazowego użytku. Zestawy pakowane do transportu podwójnie w worek foliowy oraz karton zewnętrzny. </t>
    </r>
  </si>
  <si>
    <r>
      <t>Zestaw do zabiegów otolaryngologicznych z turbanem</t>
    </r>
    <r>
      <rPr>
        <sz val="7"/>
        <rFont val="Arial"/>
        <family val="2"/>
      </rPr>
      <t xml:space="preserve"> :  
a)1 serweta na stolik instrumentariuszki 150 cm x 190 cm
b)4 ręczniki 30 cm x 40 cm
c)1 serweta na stolik Mayo 80 cm x 145 cm                                                                                                                  d)1 włókninowa taśma samoprzylepna 9 cm x 50 cm                                                                                              e)1 serweta typu turban 130 cm x 100 cm                                                                                                                     f)1 serweta operacyjna wzmocniona 225 cm x 300 z prosokątnym  wycięciem typu "U" 14 cm x 80 cm ze zintegrowanymi  dwoma uchwytami do mocowania przewodów i drenów                                                     Obłożenie pacjenta wykonane z laminatu dwuwarstwowego: włóknina polipropylenowa i folia polietylenowa. Gramatura laminatu podstawowego 57,5 g/m2.(+/- 1g/m2 ) Wokół pola operacyjnego polipropylenowa łata chłonna o wymiarach (50 cm x 50 cm +/- 1 cm ). Całkowita gramatura laminatu podstawowego i łaty chłonnej 109,5 g/m2 (+/- 2,5  g/m2) .Cały zestaw zawinięty w serwetę 80 cm x 100 cm. Taśma mocująca o szerokości  min. 5 cm, wyposażona w marginesy ułatwiające odklejanie papieru zabezpieczającego oraz dzielona w celu ułatwienia aplikacji serwety na pacjenta.                                                                                                                                                              Zestaw sterylny ( metoda sterylizacji : tlenek etylenu) jednorazowego użytku.                                
Zestawy pakowane do transportu podwójnie w worek foliowy oraz karton zewnętrzny. Produkt zapakowany w opakowanie papierowo foliowe. 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</t>
    </r>
  </si>
  <si>
    <r>
      <t>Zestaw do małych zabiegów otolaryngologicznych</t>
    </r>
    <r>
      <rPr>
        <sz val="7"/>
        <rFont val="Arial"/>
        <family val="2"/>
      </rPr>
      <t xml:space="preserve"> :  
a)1 serweta na stolik instrumentariuszki 150 cm x 190 cm
b)1 ręcznik 30 cm x 40 cm                                                                                                                                  c)1 samoprzylepny organizator przewodów rzep 2,5 cm x 25 cm (uchwyt typu Velcro )                                               
d)1 x serweta operacyjna o wymiarach 150 cm x 200 cm, posiadająca samoprzylepny otwór o średnicy 12 cm umieszcony decentralnie, 59 cm (+/- 3 cm)  od górnej krawędzi serwety.Obłożenie pacjenta wykonane z laminatu dwuwarstwowego włóknina polipropylenowa i folia polietylenowa. Gramatura laminatu 57,5 g/m2.(+/- 1 g/m2)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                                                            Taśma mocująca o  szerokości  min. 5 cm, wyposażona w marginesy ułatwiające odklejanie papieru zabezpieczającego. Zestaw sterylny (metoda sterylizacji : tlenek etylenu) jednorazowego użytku.                                 Zestawy pakowane do transportu podwójnie w worek foliowy oraz karton zewnętrzny. Produkt zapakowany w opakowanie papierowo foliowe.</t>
    </r>
  </si>
  <si>
    <t>Podatek Vat
 (%)</t>
  </si>
  <si>
    <t xml:space="preserve"> Cena jednostkowa netto</t>
  </si>
  <si>
    <t>Załącznik nr 3 do SIWZ - Formularz asortymentowo-cenowy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</si>
</sst>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</numFmts>
  <fonts count="47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sz val="7"/>
      <color indexed="10"/>
      <name val="Arial"/>
      <family val="2"/>
    </font>
    <font>
      <b/>
      <i/>
      <sz val="7"/>
      <name val="Arial"/>
      <family val="2"/>
    </font>
    <font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6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1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0" fillId="31" borderId="11" xfId="53" applyNumberFormat="1" applyFont="1" applyFill="1" applyBorder="1" applyAlignment="1">
      <alignment horizontal="center" vertical="center" wrapText="1"/>
      <protection/>
    </xf>
    <xf numFmtId="0" fontId="10" fillId="31" borderId="12" xfId="53" applyFont="1" applyFill="1" applyBorder="1" applyAlignment="1">
      <alignment vertical="center" wrapText="1"/>
      <protection/>
    </xf>
    <xf numFmtId="3" fontId="10" fillId="31" borderId="0" xfId="53" applyNumberFormat="1" applyFont="1" applyFill="1" applyBorder="1" applyAlignment="1">
      <alignment horizontal="center" vertical="center" wrapText="1"/>
      <protection/>
    </xf>
    <xf numFmtId="3" fontId="10" fillId="31" borderId="13" xfId="53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3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2" fillId="0" borderId="11" xfId="53" applyFont="1" applyBorder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center" wrapText="1"/>
    </xf>
    <xf numFmtId="44" fontId="10" fillId="0" borderId="0" xfId="0" applyNumberFormat="1" applyFont="1" applyAlignment="1">
      <alignment/>
    </xf>
    <xf numFmtId="44" fontId="6" fillId="30" borderId="10" xfId="0" applyNumberFormat="1" applyFont="1" applyFill="1" applyBorder="1" applyAlignment="1">
      <alignment horizontal="center" vertical="center" wrapText="1"/>
    </xf>
    <xf numFmtId="44" fontId="10" fillId="0" borderId="11" xfId="0" applyNumberFormat="1" applyFont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44" fontId="10" fillId="30" borderId="0" xfId="0" applyNumberFormat="1" applyFont="1" applyFill="1" applyBorder="1" applyAlignment="1">
      <alignment horizontal="center" vertical="center" wrapText="1"/>
    </xf>
    <xf numFmtId="44" fontId="10" fillId="30" borderId="0" xfId="0" applyNumberFormat="1" applyFont="1" applyFill="1" applyAlignment="1">
      <alignment horizontal="center" vertical="center"/>
    </xf>
    <xf numFmtId="44" fontId="45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44" fontId="10" fillId="32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176" fontId="10" fillId="34" borderId="11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176" fontId="6" fillId="35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1" borderId="0" xfId="53" applyFont="1" applyFill="1" applyBorder="1" applyAlignment="1">
      <alignment horizontal="left" vertical="center" wrapText="1"/>
      <protection/>
    </xf>
    <xf numFmtId="0" fontId="10" fillId="31" borderId="0" xfId="53" applyFont="1" applyFill="1" applyBorder="1" applyAlignment="1">
      <alignment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6" fontId="10" fillId="3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0" fontId="10" fillId="31" borderId="11" xfId="53" applyFont="1" applyFill="1" applyBorder="1" applyAlignment="1">
      <alignment horizontal="left" vertical="center" wrapText="1"/>
      <protection/>
    </xf>
    <xf numFmtId="3" fontId="10" fillId="32" borderId="14" xfId="0" applyNumberFormat="1" applyFont="1" applyFill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3" fontId="10" fillId="32" borderId="17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35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3" fontId="10" fillId="32" borderId="0" xfId="0" applyNumberFormat="1" applyFont="1" applyFill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3" fontId="10" fillId="30" borderId="11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/>
    </xf>
    <xf numFmtId="0" fontId="10" fillId="30" borderId="0" xfId="0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horizontal="center" vertical="center" wrapText="1"/>
    </xf>
    <xf numFmtId="3" fontId="10" fillId="30" borderId="0" xfId="0" applyNumberFormat="1" applyFont="1" applyFill="1" applyBorder="1" applyAlignment="1">
      <alignment horizontal="center" vertical="center" wrapText="1"/>
    </xf>
    <xf numFmtId="9" fontId="10" fillId="30" borderId="0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vertical="center"/>
    </xf>
    <xf numFmtId="0" fontId="10" fillId="30" borderId="0" xfId="0" applyFont="1" applyFill="1" applyBorder="1" applyAlignment="1">
      <alignment/>
    </xf>
    <xf numFmtId="0" fontId="10" fillId="30" borderId="0" xfId="0" applyFont="1" applyFill="1" applyAlignment="1">
      <alignment horizontal="center" vertical="center"/>
    </xf>
    <xf numFmtId="49" fontId="6" fillId="30" borderId="0" xfId="0" applyNumberFormat="1" applyFont="1" applyFill="1" applyAlignment="1">
      <alignment horizontal="left" vertical="center" wrapText="1"/>
    </xf>
    <xf numFmtId="3" fontId="10" fillId="33" borderId="0" xfId="0" applyNumberFormat="1" applyFont="1" applyFill="1" applyAlignment="1">
      <alignment horizontal="center" vertical="center"/>
    </xf>
    <xf numFmtId="0" fontId="10" fillId="30" borderId="0" xfId="0" applyFont="1" applyFill="1" applyAlignment="1">
      <alignment vertical="center"/>
    </xf>
    <xf numFmtId="3" fontId="10" fillId="30" borderId="0" xfId="0" applyNumberFormat="1" applyFont="1" applyFill="1" applyAlignment="1">
      <alignment horizontal="center" vertical="center"/>
    </xf>
    <xf numFmtId="0" fontId="10" fillId="30" borderId="0" xfId="0" applyFont="1" applyFill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81" fontId="45" fillId="0" borderId="0" xfId="0" applyNumberFormat="1" applyFont="1" applyBorder="1" applyAlignment="1">
      <alignment vertical="center"/>
    </xf>
    <xf numFmtId="44" fontId="10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15" fillId="0" borderId="13" xfId="0" applyFont="1" applyBorder="1" applyAlignment="1">
      <alignment horizontal="left" vertical="top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top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10" fillId="30" borderId="11" xfId="0" applyFont="1" applyFill="1" applyBorder="1" applyAlignment="1">
      <alignment vertical="center"/>
    </xf>
    <xf numFmtId="0" fontId="12" fillId="0" borderId="11" xfId="53" applyFont="1" applyBorder="1" applyAlignment="1">
      <alignment horizontal="left" vertical="top" wrapText="1"/>
      <protection/>
    </xf>
    <xf numFmtId="0" fontId="10" fillId="30" borderId="0" xfId="0" applyFont="1" applyFill="1" applyBorder="1" applyAlignment="1">
      <alignment horizontal="center" vertical="top" wrapText="1"/>
    </xf>
    <xf numFmtId="0" fontId="10" fillId="30" borderId="11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176" fontId="10" fillId="32" borderId="0" xfId="0" applyNumberFormat="1" applyFont="1" applyFill="1" applyAlignment="1">
      <alignment horizontal="center" vertical="center" wrapText="1"/>
    </xf>
    <xf numFmtId="9" fontId="10" fillId="32" borderId="0" xfId="0" applyNumberFormat="1" applyFont="1" applyFill="1" applyAlignment="1">
      <alignment horizontal="center" vertical="center" wrapText="1"/>
    </xf>
    <xf numFmtId="176" fontId="10" fillId="32" borderId="0" xfId="0" applyNumberFormat="1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left" vertical="center" wrapText="1"/>
    </xf>
    <xf numFmtId="3" fontId="10" fillId="32" borderId="0" xfId="0" applyNumberFormat="1" applyFont="1" applyFill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176" fontId="10" fillId="0" borderId="0" xfId="0" applyNumberFormat="1" applyFont="1" applyAlignment="1">
      <alignment horizontal="right" vertical="center" wrapText="1"/>
    </xf>
    <xf numFmtId="0" fontId="6" fillId="36" borderId="18" xfId="0" applyFont="1" applyFill="1" applyBorder="1" applyAlignment="1">
      <alignment vertical="center" wrapText="1"/>
    </xf>
    <xf numFmtId="0" fontId="6" fillId="36" borderId="19" xfId="0" applyFont="1" applyFill="1" applyBorder="1" applyAlignment="1">
      <alignment vertical="center" wrapText="1"/>
    </xf>
    <xf numFmtId="0" fontId="6" fillId="36" borderId="2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176" fontId="10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 vertical="center" wrapText="1"/>
    </xf>
    <xf numFmtId="176" fontId="10" fillId="0" borderId="16" xfId="0" applyNumberFormat="1" applyFont="1" applyBorder="1" applyAlignment="1">
      <alignment horizontal="right" vertical="center" wrapText="1"/>
    </xf>
    <xf numFmtId="176" fontId="10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44" fontId="2" fillId="0" borderId="10" xfId="0" applyNumberFormat="1" applyFont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176" fontId="10" fillId="30" borderId="0" xfId="0" applyNumberFormat="1" applyFont="1" applyFill="1" applyBorder="1" applyAlignment="1">
      <alignment horizontal="left" vertical="center"/>
    </xf>
    <xf numFmtId="3" fontId="10" fillId="30" borderId="0" xfId="0" applyNumberFormat="1" applyFont="1" applyFill="1" applyAlignment="1">
      <alignment horizontal="left" vertical="center"/>
    </xf>
    <xf numFmtId="3" fontId="6" fillId="0" borderId="16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36" borderId="1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31" borderId="13" xfId="53" applyFont="1" applyFill="1" applyBorder="1" applyAlignment="1">
      <alignment horizontal="left" vertical="top" wrapText="1"/>
      <protection/>
    </xf>
    <xf numFmtId="0" fontId="10" fillId="31" borderId="15" xfId="53" applyFont="1" applyFill="1" applyBorder="1" applyAlignment="1">
      <alignment horizontal="left" vertical="top" wrapText="1"/>
      <protection/>
    </xf>
    <xf numFmtId="0" fontId="10" fillId="31" borderId="0" xfId="53" applyFont="1" applyFill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30" borderId="13" xfId="0" applyFont="1" applyFill="1" applyBorder="1" applyAlignment="1">
      <alignment horizontal="left" vertical="top" wrapText="1"/>
    </xf>
    <xf numFmtId="0" fontId="10" fillId="30" borderId="15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6" fontId="10" fillId="0" borderId="25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0" fontId="6" fillId="37" borderId="0" xfId="0" applyFont="1" applyFill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119</xdr:row>
      <xdr:rowOff>85725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800475" y="3844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23"/>
  <sheetViews>
    <sheetView tabSelected="1" zoomScale="115" zoomScaleNormal="115" workbookViewId="0" topLeftCell="A1">
      <selection activeCell="B135" sqref="B135"/>
    </sheetView>
  </sheetViews>
  <sheetFormatPr defaultColWidth="8.7109375" defaultRowHeight="12.75"/>
  <cols>
    <col min="1" max="1" width="3.7109375" style="26" bestFit="1" customWidth="1"/>
    <col min="2" max="2" width="50.8515625" style="26" customWidth="1"/>
    <col min="3" max="3" width="17.8515625" style="4" bestFit="1" customWidth="1"/>
    <col min="4" max="4" width="9.140625" style="26" bestFit="1" customWidth="1"/>
    <col min="5" max="5" width="6.57421875" style="43" bestFit="1" customWidth="1"/>
    <col min="6" max="6" width="10.421875" style="29" customWidth="1"/>
    <col min="7" max="7" width="10.421875" style="26" bestFit="1" customWidth="1"/>
    <col min="8" max="8" width="7.421875" style="26" bestFit="1" customWidth="1"/>
    <col min="9" max="9" width="10.421875" style="26" bestFit="1" customWidth="1"/>
    <col min="10" max="10" width="13.140625" style="26" customWidth="1"/>
    <col min="11" max="11" width="10.57421875" style="51" customWidth="1"/>
    <col min="12" max="12" width="10.421875" style="44" customWidth="1"/>
    <col min="13" max="13" width="8.7109375" style="26" customWidth="1"/>
    <col min="14" max="16384" width="8.7109375" style="26" customWidth="1"/>
  </cols>
  <sheetData>
    <row r="1" spans="9:10" ht="9.75">
      <c r="I1" s="202" t="s">
        <v>116</v>
      </c>
      <c r="J1" s="202"/>
    </row>
    <row r="2" spans="9:10" ht="26.25" customHeight="1">
      <c r="I2" s="202"/>
      <c r="J2" s="202"/>
    </row>
    <row r="3" ht="9.75"/>
    <row r="4" ht="9.75"/>
    <row r="5" spans="2:12" s="47" customFormat="1" ht="9.75">
      <c r="B5" s="48" t="s">
        <v>25</v>
      </c>
      <c r="C5" s="5"/>
      <c r="D5" s="5"/>
      <c r="E5" s="49"/>
      <c r="F5" s="30"/>
      <c r="G5" s="50"/>
      <c r="H5" s="5"/>
      <c r="I5" s="50"/>
      <c r="J5" s="50"/>
      <c r="K5" s="51"/>
      <c r="L5" s="51"/>
    </row>
    <row r="6" spans="1:12" ht="51.75" customHeight="1">
      <c r="A6" s="52" t="s">
        <v>3</v>
      </c>
      <c r="B6" s="6" t="s">
        <v>0</v>
      </c>
      <c r="C6" s="6" t="s">
        <v>10</v>
      </c>
      <c r="D6" s="6" t="s">
        <v>18</v>
      </c>
      <c r="E6" s="53" t="s">
        <v>1</v>
      </c>
      <c r="F6" s="38" t="s">
        <v>17</v>
      </c>
      <c r="G6" s="54" t="s">
        <v>6</v>
      </c>
      <c r="H6" s="6" t="s">
        <v>114</v>
      </c>
      <c r="I6" s="54" t="s">
        <v>4</v>
      </c>
      <c r="J6" s="54" t="s">
        <v>2</v>
      </c>
      <c r="K6" s="164" t="s">
        <v>11</v>
      </c>
      <c r="L6" s="6" t="s">
        <v>9</v>
      </c>
    </row>
    <row r="7" spans="1:12" s="60" customFormat="1" ht="11.25">
      <c r="A7" s="55">
        <v>1</v>
      </c>
      <c r="B7" s="184" t="s">
        <v>42</v>
      </c>
      <c r="C7" s="7" t="s">
        <v>71</v>
      </c>
      <c r="D7" s="12" t="s">
        <v>41</v>
      </c>
      <c r="E7" s="56">
        <v>200000</v>
      </c>
      <c r="F7" s="161"/>
      <c r="G7" s="162">
        <f>ROUND(F7*(1+H7),2)</f>
        <v>0</v>
      </c>
      <c r="H7" s="163">
        <v>0.08</v>
      </c>
      <c r="I7" s="162">
        <f>ROUND(F7*E7,2)</f>
        <v>0</v>
      </c>
      <c r="J7" s="162">
        <f>ROUND(I7*(1+H7),2)</f>
        <v>0</v>
      </c>
      <c r="K7" s="165"/>
      <c r="L7" s="55"/>
    </row>
    <row r="8" spans="1:12" s="60" customFormat="1" ht="11.25">
      <c r="A8" s="55">
        <v>2</v>
      </c>
      <c r="B8" s="185"/>
      <c r="C8" s="7" t="s">
        <v>70</v>
      </c>
      <c r="D8" s="12" t="s">
        <v>41</v>
      </c>
      <c r="E8" s="56">
        <v>60000</v>
      </c>
      <c r="F8" s="161"/>
      <c r="G8" s="162">
        <f>ROUND(F8*(1+H8),2)</f>
        <v>0</v>
      </c>
      <c r="H8" s="163">
        <v>0.08</v>
      </c>
      <c r="I8" s="162">
        <f>ROUND(F8*E8,2)</f>
        <v>0</v>
      </c>
      <c r="J8" s="162">
        <f>ROUND(I8*(1+H8),2)</f>
        <v>0</v>
      </c>
      <c r="K8" s="165"/>
      <c r="L8" s="55"/>
    </row>
    <row r="9" spans="1:12" s="60" customFormat="1" ht="12" customHeight="1">
      <c r="A9" s="61"/>
      <c r="B9" s="8" t="s">
        <v>72</v>
      </c>
      <c r="C9" s="8"/>
      <c r="D9" s="8"/>
      <c r="E9" s="8"/>
      <c r="F9" s="8"/>
      <c r="G9" s="8"/>
      <c r="H9" s="62" t="s">
        <v>12</v>
      </c>
      <c r="I9" s="63">
        <f>SUM(I7:I8)</f>
        <v>0</v>
      </c>
      <c r="J9" s="63">
        <f>SUM(J7:J8)</f>
        <v>0</v>
      </c>
      <c r="K9" s="166"/>
      <c r="L9" s="64"/>
    </row>
    <row r="10" spans="1:12" s="60" customFormat="1" ht="18.75" customHeight="1">
      <c r="A10" s="65"/>
      <c r="B10" s="186" t="s">
        <v>73</v>
      </c>
      <c r="C10" s="186"/>
      <c r="D10" s="186"/>
      <c r="E10" s="186"/>
      <c r="F10" s="186"/>
      <c r="G10" s="186"/>
      <c r="H10" s="186"/>
      <c r="I10" s="67"/>
      <c r="J10" s="44"/>
      <c r="K10" s="51"/>
      <c r="L10" s="44"/>
    </row>
    <row r="11" spans="1:12" s="60" customFormat="1" ht="9.75">
      <c r="A11" s="65"/>
      <c r="B11" s="186"/>
      <c r="C11" s="186"/>
      <c r="D11" s="186"/>
      <c r="E11" s="186"/>
      <c r="F11" s="186"/>
      <c r="G11" s="186"/>
      <c r="H11" s="186"/>
      <c r="I11" s="44"/>
      <c r="J11" s="68" t="s">
        <v>7</v>
      </c>
      <c r="K11" s="51"/>
      <c r="L11" s="44"/>
    </row>
    <row r="12" spans="1:12" s="60" customFormat="1" ht="9.75">
      <c r="A12" s="65"/>
      <c r="B12" s="186"/>
      <c r="C12" s="186"/>
      <c r="D12" s="186"/>
      <c r="E12" s="186"/>
      <c r="F12" s="186"/>
      <c r="G12" s="186"/>
      <c r="H12" s="186"/>
      <c r="I12" s="44"/>
      <c r="J12" s="69" t="s">
        <v>8</v>
      </c>
      <c r="K12" s="51"/>
      <c r="L12" s="44"/>
    </row>
    <row r="13" spans="1:12" s="60" customFormat="1" ht="17.25" customHeight="1">
      <c r="A13" s="65"/>
      <c r="B13" s="186"/>
      <c r="C13" s="186"/>
      <c r="D13" s="186"/>
      <c r="E13" s="186"/>
      <c r="F13" s="186"/>
      <c r="G13" s="186"/>
      <c r="H13" s="186"/>
      <c r="I13" s="70"/>
      <c r="J13" s="70"/>
      <c r="K13" s="167"/>
      <c r="L13" s="65"/>
    </row>
    <row r="14" spans="1:12" s="60" customFormat="1" ht="9.75">
      <c r="A14" s="65"/>
      <c r="B14" s="66"/>
      <c r="C14" s="9"/>
      <c r="D14" s="16"/>
      <c r="E14" s="71"/>
      <c r="F14" s="32"/>
      <c r="G14" s="70"/>
      <c r="H14" s="72"/>
      <c r="I14" s="70"/>
      <c r="J14" s="70"/>
      <c r="K14" s="167"/>
      <c r="L14" s="65"/>
    </row>
    <row r="15" spans="1:12" s="60" customFormat="1" ht="9.75">
      <c r="A15" s="65"/>
      <c r="B15" s="66"/>
      <c r="C15" s="9"/>
      <c r="D15" s="16"/>
      <c r="E15" s="71"/>
      <c r="F15" s="32"/>
      <c r="G15" s="70"/>
      <c r="H15" s="72"/>
      <c r="I15" s="70"/>
      <c r="J15" s="70"/>
      <c r="K15" s="167"/>
      <c r="L15" s="65"/>
    </row>
    <row r="16" spans="2:12" s="47" customFormat="1" ht="9.75">
      <c r="B16" s="48" t="s">
        <v>79</v>
      </c>
      <c r="C16" s="5"/>
      <c r="D16" s="5"/>
      <c r="E16" s="49"/>
      <c r="F16" s="30"/>
      <c r="G16" s="50"/>
      <c r="H16" s="5"/>
      <c r="I16" s="50"/>
      <c r="J16" s="50"/>
      <c r="K16" s="51"/>
      <c r="L16" s="51"/>
    </row>
    <row r="17" spans="1:12" ht="45.75" customHeight="1">
      <c r="A17" s="52" t="s">
        <v>3</v>
      </c>
      <c r="B17" s="6" t="s">
        <v>0</v>
      </c>
      <c r="C17" s="6" t="s">
        <v>10</v>
      </c>
      <c r="D17" s="6" t="s">
        <v>18</v>
      </c>
      <c r="E17" s="53" t="s">
        <v>1</v>
      </c>
      <c r="F17" s="38" t="s">
        <v>17</v>
      </c>
      <c r="G17" s="54" t="s">
        <v>6</v>
      </c>
      <c r="H17" s="6" t="s">
        <v>114</v>
      </c>
      <c r="I17" s="54" t="s">
        <v>4</v>
      </c>
      <c r="J17" s="54" t="s">
        <v>2</v>
      </c>
      <c r="K17" s="164" t="s">
        <v>11</v>
      </c>
      <c r="L17" s="6" t="s">
        <v>9</v>
      </c>
    </row>
    <row r="18" spans="1:12" s="60" customFormat="1" ht="19.5">
      <c r="A18" s="55">
        <v>1</v>
      </c>
      <c r="B18" s="73" t="s">
        <v>68</v>
      </c>
      <c r="C18" s="10" t="s">
        <v>51</v>
      </c>
      <c r="D18" s="12" t="s">
        <v>41</v>
      </c>
      <c r="E18" s="56">
        <v>400000</v>
      </c>
      <c r="F18" s="161"/>
      <c r="G18" s="162">
        <f>ROUND(F18*(1+H18),2)</f>
        <v>0</v>
      </c>
      <c r="H18" s="163">
        <v>0.08</v>
      </c>
      <c r="I18" s="162">
        <f>ROUND(F18*E18,2)</f>
        <v>0</v>
      </c>
      <c r="J18" s="162">
        <f>ROUND(I18*(1+H18),2)</f>
        <v>0</v>
      </c>
      <c r="K18" s="168"/>
      <c r="L18" s="55"/>
    </row>
    <row r="19" spans="1:12" s="60" customFormat="1" ht="11.25">
      <c r="A19" s="55">
        <v>2</v>
      </c>
      <c r="B19" s="176" t="s">
        <v>106</v>
      </c>
      <c r="C19" s="188" t="s">
        <v>27</v>
      </c>
      <c r="D19" s="11" t="s">
        <v>46</v>
      </c>
      <c r="E19" s="74">
        <v>1000</v>
      </c>
      <c r="F19" s="161"/>
      <c r="G19" s="162">
        <f aca="true" t="shared" si="0" ref="G19:G26">ROUND(F19*(1+H19),2)</f>
        <v>0</v>
      </c>
      <c r="H19" s="163">
        <v>0.08</v>
      </c>
      <c r="I19" s="162">
        <f aca="true" t="shared" si="1" ref="I19:I26">ROUND(F19*E19,2)</f>
        <v>0</v>
      </c>
      <c r="J19" s="162">
        <f aca="true" t="shared" si="2" ref="J19:J26">ROUND(I19*(1+H19),2)</f>
        <v>0</v>
      </c>
      <c r="K19" s="168"/>
      <c r="L19" s="59"/>
    </row>
    <row r="20" spans="1:12" s="60" customFormat="1" ht="11.25">
      <c r="A20" s="55">
        <v>3</v>
      </c>
      <c r="B20" s="177"/>
      <c r="C20" s="189"/>
      <c r="D20" s="11" t="s">
        <v>45</v>
      </c>
      <c r="E20" s="74">
        <v>2800</v>
      </c>
      <c r="F20" s="161"/>
      <c r="G20" s="162">
        <f t="shared" si="0"/>
        <v>0</v>
      </c>
      <c r="H20" s="163">
        <v>0.08</v>
      </c>
      <c r="I20" s="162">
        <f t="shared" si="1"/>
        <v>0</v>
      </c>
      <c r="J20" s="162">
        <f t="shared" si="2"/>
        <v>0</v>
      </c>
      <c r="K20" s="168"/>
      <c r="L20" s="59"/>
    </row>
    <row r="21" spans="1:12" s="60" customFormat="1" ht="11.25">
      <c r="A21" s="55">
        <v>4</v>
      </c>
      <c r="B21" s="187"/>
      <c r="C21" s="190"/>
      <c r="D21" s="11" t="s">
        <v>75</v>
      </c>
      <c r="E21" s="76">
        <v>1800</v>
      </c>
      <c r="F21" s="161"/>
      <c r="G21" s="162">
        <f t="shared" si="0"/>
        <v>0</v>
      </c>
      <c r="H21" s="163">
        <v>0.08</v>
      </c>
      <c r="I21" s="162">
        <f t="shared" si="1"/>
        <v>0</v>
      </c>
      <c r="J21" s="162">
        <f t="shared" si="2"/>
        <v>0</v>
      </c>
      <c r="K21" s="168"/>
      <c r="L21" s="59"/>
    </row>
    <row r="22" spans="1:12" ht="19.5">
      <c r="A22" s="55">
        <v>5</v>
      </c>
      <c r="B22" s="77" t="s">
        <v>56</v>
      </c>
      <c r="C22" s="11" t="s">
        <v>57</v>
      </c>
      <c r="D22" s="12" t="s">
        <v>43</v>
      </c>
      <c r="E22" s="56">
        <v>8000</v>
      </c>
      <c r="F22" s="161"/>
      <c r="G22" s="162">
        <f t="shared" si="0"/>
        <v>0</v>
      </c>
      <c r="H22" s="163">
        <v>0.08</v>
      </c>
      <c r="I22" s="162">
        <f t="shared" si="1"/>
        <v>0</v>
      </c>
      <c r="J22" s="162">
        <f t="shared" si="2"/>
        <v>0</v>
      </c>
      <c r="K22" s="168"/>
      <c r="L22" s="78"/>
    </row>
    <row r="23" spans="1:12" ht="11.25">
      <c r="A23" s="55">
        <v>6</v>
      </c>
      <c r="B23" s="176" t="s">
        <v>107</v>
      </c>
      <c r="C23" s="12" t="s">
        <v>67</v>
      </c>
      <c r="D23" s="79" t="s">
        <v>31</v>
      </c>
      <c r="E23" s="80">
        <v>10000</v>
      </c>
      <c r="F23" s="161"/>
      <c r="G23" s="162">
        <f t="shared" si="0"/>
        <v>0</v>
      </c>
      <c r="H23" s="163">
        <v>0.08</v>
      </c>
      <c r="I23" s="162">
        <f t="shared" si="1"/>
        <v>0</v>
      </c>
      <c r="J23" s="162">
        <f t="shared" si="2"/>
        <v>0</v>
      </c>
      <c r="K23" s="168"/>
      <c r="L23" s="59"/>
    </row>
    <row r="24" spans="1:12" ht="11.25">
      <c r="A24" s="55">
        <v>7</v>
      </c>
      <c r="B24" s="177"/>
      <c r="C24" s="13" t="s">
        <v>64</v>
      </c>
      <c r="D24" s="11" t="s">
        <v>31</v>
      </c>
      <c r="E24" s="81">
        <v>13400</v>
      </c>
      <c r="F24" s="161"/>
      <c r="G24" s="162">
        <f t="shared" si="0"/>
        <v>0</v>
      </c>
      <c r="H24" s="163">
        <v>0.08</v>
      </c>
      <c r="I24" s="162">
        <f t="shared" si="1"/>
        <v>0</v>
      </c>
      <c r="J24" s="162">
        <f t="shared" si="2"/>
        <v>0</v>
      </c>
      <c r="K24" s="168"/>
      <c r="L24" s="59"/>
    </row>
    <row r="25" spans="1:12" ht="11.25">
      <c r="A25" s="55">
        <v>8</v>
      </c>
      <c r="B25" s="177"/>
      <c r="C25" s="14" t="s">
        <v>74</v>
      </c>
      <c r="D25" s="11" t="s">
        <v>31</v>
      </c>
      <c r="E25" s="81">
        <v>13000</v>
      </c>
      <c r="F25" s="161"/>
      <c r="G25" s="162">
        <f t="shared" si="0"/>
        <v>0</v>
      </c>
      <c r="H25" s="163">
        <v>0.08</v>
      </c>
      <c r="I25" s="162">
        <f t="shared" si="1"/>
        <v>0</v>
      </c>
      <c r="J25" s="162">
        <f t="shared" si="2"/>
        <v>0</v>
      </c>
      <c r="K25" s="168"/>
      <c r="L25" s="59"/>
    </row>
    <row r="26" spans="1:12" ht="19.5">
      <c r="A26" s="55">
        <v>9</v>
      </c>
      <c r="B26" s="178"/>
      <c r="C26" s="15" t="s">
        <v>65</v>
      </c>
      <c r="D26" s="11" t="s">
        <v>31</v>
      </c>
      <c r="E26" s="81">
        <v>10000</v>
      </c>
      <c r="F26" s="161"/>
      <c r="G26" s="162">
        <f t="shared" si="0"/>
        <v>0</v>
      </c>
      <c r="H26" s="163">
        <v>0.08</v>
      </c>
      <c r="I26" s="162">
        <f t="shared" si="1"/>
        <v>0</v>
      </c>
      <c r="J26" s="162">
        <f t="shared" si="2"/>
        <v>0</v>
      </c>
      <c r="K26" s="168"/>
      <c r="L26" s="59"/>
    </row>
    <row r="27" spans="1:12" ht="9.75">
      <c r="A27" s="65"/>
      <c r="B27" s="82"/>
      <c r="C27" s="16"/>
      <c r="D27" s="64"/>
      <c r="E27" s="83"/>
      <c r="F27" s="26"/>
      <c r="G27" s="84"/>
      <c r="H27" s="96" t="s">
        <v>12</v>
      </c>
      <c r="I27" s="86">
        <f>SUM(I18:I26)</f>
        <v>0</v>
      </c>
      <c r="J27" s="86">
        <f>SUM(J18:J26)</f>
        <v>0</v>
      </c>
      <c r="K27" s="166"/>
      <c r="L27" s="64"/>
    </row>
    <row r="28" spans="2:8" ht="21" customHeight="1">
      <c r="B28" s="179" t="s">
        <v>76</v>
      </c>
      <c r="C28" s="180"/>
      <c r="D28" s="180"/>
      <c r="E28" s="180"/>
      <c r="F28" s="180"/>
      <c r="G28" s="180"/>
      <c r="H28" s="180"/>
    </row>
    <row r="29" spans="2:10" ht="9.75">
      <c r="B29" s="180"/>
      <c r="C29" s="180"/>
      <c r="D29" s="180"/>
      <c r="E29" s="180"/>
      <c r="F29" s="180"/>
      <c r="G29" s="180"/>
      <c r="H29" s="180"/>
      <c r="J29" s="87" t="s">
        <v>7</v>
      </c>
    </row>
    <row r="30" spans="2:10" ht="9.75">
      <c r="B30" s="180"/>
      <c r="C30" s="180"/>
      <c r="D30" s="180"/>
      <c r="E30" s="180"/>
      <c r="F30" s="180"/>
      <c r="G30" s="180"/>
      <c r="H30" s="180"/>
      <c r="J30" s="88" t="s">
        <v>8</v>
      </c>
    </row>
    <row r="31" spans="2:10" ht="9.75">
      <c r="B31" s="181"/>
      <c r="C31" s="181"/>
      <c r="D31" s="181"/>
      <c r="E31" s="181"/>
      <c r="F31" s="181"/>
      <c r="G31" s="181"/>
      <c r="H31" s="181"/>
      <c r="J31" s="88"/>
    </row>
    <row r="32" spans="1:12" ht="9.75">
      <c r="A32" s="150"/>
      <c r="B32" s="182" t="s">
        <v>108</v>
      </c>
      <c r="C32" s="182"/>
      <c r="D32" s="182"/>
      <c r="E32" s="182"/>
      <c r="F32" s="182"/>
      <c r="G32" s="182"/>
      <c r="H32" s="182"/>
      <c r="I32" s="151"/>
      <c r="J32" s="152"/>
      <c r="K32" s="169"/>
      <c r="L32" s="46"/>
    </row>
    <row r="33" ht="9.75">
      <c r="J33" s="88"/>
    </row>
    <row r="34" spans="1:12" ht="9.75">
      <c r="A34" s="4"/>
      <c r="B34" s="89" t="s">
        <v>58</v>
      </c>
      <c r="C34" s="17"/>
      <c r="D34" s="4"/>
      <c r="E34" s="90"/>
      <c r="F34" s="33"/>
      <c r="G34" s="60"/>
      <c r="H34" s="60"/>
      <c r="I34" s="60"/>
      <c r="J34" s="60"/>
      <c r="K34" s="167"/>
      <c r="L34" s="64"/>
    </row>
    <row r="35" spans="1:12" ht="53.25" customHeight="1">
      <c r="A35" s="52" t="s">
        <v>3</v>
      </c>
      <c r="B35" s="18" t="s">
        <v>0</v>
      </c>
      <c r="C35" s="18" t="s">
        <v>10</v>
      </c>
      <c r="D35" s="18" t="s">
        <v>18</v>
      </c>
      <c r="E35" s="91" t="s">
        <v>1</v>
      </c>
      <c r="F35" s="38" t="s">
        <v>17</v>
      </c>
      <c r="G35" s="92" t="s">
        <v>6</v>
      </c>
      <c r="H35" s="18" t="s">
        <v>114</v>
      </c>
      <c r="I35" s="92" t="s">
        <v>4</v>
      </c>
      <c r="J35" s="92" t="s">
        <v>2</v>
      </c>
      <c r="K35" s="164" t="s">
        <v>11</v>
      </c>
      <c r="L35" s="6" t="s">
        <v>9</v>
      </c>
    </row>
    <row r="36" spans="1:12" ht="101.25" customHeight="1">
      <c r="A36" s="55">
        <v>1</v>
      </c>
      <c r="B36" s="93" t="s">
        <v>109</v>
      </c>
      <c r="C36" s="12"/>
      <c r="D36" s="12" t="s">
        <v>26</v>
      </c>
      <c r="E36" s="56">
        <v>640</v>
      </c>
      <c r="F36" s="31"/>
      <c r="G36" s="162">
        <f>ROUND(F36*(1+H36),2)</f>
        <v>0</v>
      </c>
      <c r="H36" s="163">
        <v>0.08</v>
      </c>
      <c r="I36" s="162">
        <f>ROUND(F36*E36,2)</f>
        <v>0</v>
      </c>
      <c r="J36" s="162">
        <f>ROUND(I36*(1+H36),2)</f>
        <v>0</v>
      </c>
      <c r="K36" s="168"/>
      <c r="L36" s="78"/>
    </row>
    <row r="37" spans="1:12" ht="68.25" customHeight="1">
      <c r="A37" s="94">
        <v>2</v>
      </c>
      <c r="B37" s="93" t="s">
        <v>110</v>
      </c>
      <c r="C37" s="12"/>
      <c r="D37" s="12" t="s">
        <v>26</v>
      </c>
      <c r="E37" s="56">
        <v>560</v>
      </c>
      <c r="F37" s="31"/>
      <c r="G37" s="162">
        <f>ROUND(F37*(1+H37),2)</f>
        <v>0</v>
      </c>
      <c r="H37" s="163">
        <v>0.08</v>
      </c>
      <c r="I37" s="162">
        <f>ROUND(F37*E37,2)</f>
        <v>0</v>
      </c>
      <c r="J37" s="162">
        <f>ROUND(I37*(1+H37),2)</f>
        <v>0</v>
      </c>
      <c r="K37" s="168"/>
      <c r="L37" s="78"/>
    </row>
    <row r="38" spans="1:12" ht="9.75">
      <c r="A38" s="4"/>
      <c r="B38" s="95" t="s">
        <v>100</v>
      </c>
      <c r="C38" s="17"/>
      <c r="D38" s="60"/>
      <c r="E38" s="83"/>
      <c r="F38" s="26"/>
      <c r="G38" s="84"/>
      <c r="H38" s="96" t="s">
        <v>12</v>
      </c>
      <c r="I38" s="86">
        <f>SUM(I36:I37)</f>
        <v>0</v>
      </c>
      <c r="J38" s="86">
        <f>SUM(J36:J37)</f>
        <v>0</v>
      </c>
      <c r="K38" s="166"/>
      <c r="L38" s="64"/>
    </row>
    <row r="39" spans="1:12" ht="9.75">
      <c r="A39" s="4"/>
      <c r="B39" s="26" t="s">
        <v>101</v>
      </c>
      <c r="D39" s="60"/>
      <c r="E39" s="97"/>
      <c r="F39" s="4"/>
      <c r="J39" s="183" t="s">
        <v>7</v>
      </c>
      <c r="K39" s="183"/>
      <c r="L39" s="183"/>
    </row>
    <row r="40" spans="1:12" ht="9.75">
      <c r="A40" s="4"/>
      <c r="B40" s="4"/>
      <c r="D40" s="4"/>
      <c r="E40" s="46"/>
      <c r="F40" s="33"/>
      <c r="G40" s="4"/>
      <c r="H40" s="4"/>
      <c r="I40" s="4"/>
      <c r="J40" s="183" t="s">
        <v>8</v>
      </c>
      <c r="K40" s="183"/>
      <c r="L40" s="183"/>
    </row>
    <row r="41" spans="1:12" ht="9.75">
      <c r="A41" s="4"/>
      <c r="B41" s="4"/>
      <c r="D41" s="4"/>
      <c r="E41" s="46"/>
      <c r="F41" s="33"/>
      <c r="G41" s="4"/>
      <c r="H41" s="4"/>
      <c r="I41" s="4"/>
      <c r="J41" s="88"/>
      <c r="K41" s="47"/>
      <c r="L41" s="88"/>
    </row>
    <row r="42" spans="1:12" ht="9.75">
      <c r="A42" s="4"/>
      <c r="B42" s="89" t="s">
        <v>63</v>
      </c>
      <c r="C42" s="17"/>
      <c r="D42" s="4"/>
      <c r="E42" s="90"/>
      <c r="F42" s="33"/>
      <c r="G42" s="60"/>
      <c r="H42" s="60"/>
      <c r="I42" s="60"/>
      <c r="J42" s="60"/>
      <c r="K42" s="167"/>
      <c r="L42" s="64"/>
    </row>
    <row r="43" spans="1:12" ht="50.25" customHeight="1">
      <c r="A43" s="52" t="s">
        <v>3</v>
      </c>
      <c r="B43" s="18" t="s">
        <v>0</v>
      </c>
      <c r="C43" s="18" t="s">
        <v>10</v>
      </c>
      <c r="D43" s="18" t="s">
        <v>18</v>
      </c>
      <c r="E43" s="91" t="s">
        <v>1</v>
      </c>
      <c r="F43" s="38" t="s">
        <v>17</v>
      </c>
      <c r="G43" s="92" t="s">
        <v>6</v>
      </c>
      <c r="H43" s="18" t="s">
        <v>114</v>
      </c>
      <c r="I43" s="92" t="s">
        <v>4</v>
      </c>
      <c r="J43" s="92" t="s">
        <v>2</v>
      </c>
      <c r="K43" s="164" t="s">
        <v>11</v>
      </c>
      <c r="L43" s="6" t="s">
        <v>9</v>
      </c>
    </row>
    <row r="44" spans="1:12" ht="19.5">
      <c r="A44" s="98">
        <v>1</v>
      </c>
      <c r="B44" s="77" t="s">
        <v>47</v>
      </c>
      <c r="C44" s="19" t="s">
        <v>60</v>
      </c>
      <c r="D44" s="12" t="s">
        <v>40</v>
      </c>
      <c r="E44" s="99">
        <v>180</v>
      </c>
      <c r="F44" s="31" t="e">
        <f>#REF!*1.023</f>
        <v>#REF!</v>
      </c>
      <c r="G44" s="57" t="e">
        <f>ROUND(F44*(1+H44),2)</f>
        <v>#REF!</v>
      </c>
      <c r="H44" s="75">
        <v>0.08</v>
      </c>
      <c r="I44" s="57" t="e">
        <f>(ROUND(F44*E44,2))</f>
        <v>#REF!</v>
      </c>
      <c r="J44" s="57" t="e">
        <f>ROUND(I44*(1+H44),2)</f>
        <v>#REF!</v>
      </c>
      <c r="K44" s="168"/>
      <c r="L44" s="78"/>
    </row>
    <row r="45" spans="1:12" ht="19.5">
      <c r="A45" s="98">
        <v>2</v>
      </c>
      <c r="B45" s="77" t="s">
        <v>48</v>
      </c>
      <c r="C45" s="19" t="s">
        <v>61</v>
      </c>
      <c r="D45" s="12" t="s">
        <v>40</v>
      </c>
      <c r="E45" s="99">
        <v>200</v>
      </c>
      <c r="F45" s="31" t="e">
        <f>#REF!*1.023</f>
        <v>#REF!</v>
      </c>
      <c r="G45" s="57" t="e">
        <f>ROUND(F45*(1+H45),2)</f>
        <v>#REF!</v>
      </c>
      <c r="H45" s="75">
        <v>0.08</v>
      </c>
      <c r="I45" s="57" t="e">
        <f>(ROUND(F45*E45,2))</f>
        <v>#REF!</v>
      </c>
      <c r="J45" s="57" t="e">
        <f>ROUND(I45*(1+H45),2)</f>
        <v>#REF!</v>
      </c>
      <c r="K45" s="168"/>
      <c r="L45" s="78"/>
    </row>
    <row r="46" spans="1:12" ht="9.75">
      <c r="A46" s="98">
        <v>3</v>
      </c>
      <c r="B46" s="77" t="s">
        <v>49</v>
      </c>
      <c r="C46" s="19" t="s">
        <v>62</v>
      </c>
      <c r="D46" s="12" t="s">
        <v>40</v>
      </c>
      <c r="E46" s="99">
        <v>60</v>
      </c>
      <c r="F46" s="31" t="e">
        <f>#REF!*1.023</f>
        <v>#REF!</v>
      </c>
      <c r="G46" s="57" t="e">
        <f>ROUND(F46*(1+H46),2)</f>
        <v>#REF!</v>
      </c>
      <c r="H46" s="75">
        <v>0.08</v>
      </c>
      <c r="I46" s="57" t="e">
        <f>(ROUND(F46*E46,2))</f>
        <v>#REF!</v>
      </c>
      <c r="J46" s="57" t="e">
        <f>ROUND(I46*(1+H46),2)</f>
        <v>#REF!</v>
      </c>
      <c r="K46" s="168"/>
      <c r="L46" s="78"/>
    </row>
    <row r="47" spans="1:12" ht="19.5">
      <c r="A47" s="55">
        <v>4</v>
      </c>
      <c r="B47" s="77" t="s">
        <v>50</v>
      </c>
      <c r="C47" s="19" t="s">
        <v>104</v>
      </c>
      <c r="D47" s="12" t="s">
        <v>40</v>
      </c>
      <c r="E47" s="99">
        <v>30</v>
      </c>
      <c r="F47" s="31" t="e">
        <f>#REF!*1.023</f>
        <v>#REF!</v>
      </c>
      <c r="G47" s="57" t="e">
        <f>ROUND(F47*(1+H47),2)</f>
        <v>#REF!</v>
      </c>
      <c r="H47" s="58">
        <v>0.08</v>
      </c>
      <c r="I47" s="57" t="e">
        <f>(ROUND(F47*E47,2))</f>
        <v>#REF!</v>
      </c>
      <c r="J47" s="57" t="e">
        <f>ROUND(I47*(1+H47),2)</f>
        <v>#REF!</v>
      </c>
      <c r="K47" s="168"/>
      <c r="L47" s="78"/>
    </row>
    <row r="48" spans="1:12" ht="9.75">
      <c r="A48" s="4"/>
      <c r="B48" s="95" t="s">
        <v>59</v>
      </c>
      <c r="C48" s="17"/>
      <c r="D48" s="60"/>
      <c r="E48" s="83"/>
      <c r="F48" s="26"/>
      <c r="G48" s="84"/>
      <c r="H48" s="96" t="s">
        <v>12</v>
      </c>
      <c r="I48" s="86" t="e">
        <f>SUM(I44:I47)</f>
        <v>#REF!</v>
      </c>
      <c r="J48" s="86" t="e">
        <f>SUM(J44:J47)</f>
        <v>#REF!</v>
      </c>
      <c r="K48" s="166"/>
      <c r="L48" s="64"/>
    </row>
    <row r="49" spans="1:12" ht="9.75">
      <c r="A49" s="4"/>
      <c r="D49" s="60"/>
      <c r="E49" s="97"/>
      <c r="F49" s="4"/>
      <c r="I49" s="100"/>
      <c r="J49" s="183" t="s">
        <v>7</v>
      </c>
      <c r="K49" s="183"/>
      <c r="L49" s="183"/>
    </row>
    <row r="50" spans="1:12" ht="9.75">
      <c r="A50" s="4"/>
      <c r="B50" s="4"/>
      <c r="D50" s="4"/>
      <c r="E50" s="46"/>
      <c r="F50" s="33"/>
      <c r="G50" s="4"/>
      <c r="H50" s="4"/>
      <c r="I50" s="4"/>
      <c r="J50" s="183" t="s">
        <v>8</v>
      </c>
      <c r="K50" s="183"/>
      <c r="L50" s="183"/>
    </row>
    <row r="51" spans="1:12" s="107" customFormat="1" ht="9.75">
      <c r="A51" s="101"/>
      <c r="B51" s="102"/>
      <c r="C51" s="103"/>
      <c r="D51" s="103"/>
      <c r="E51" s="104"/>
      <c r="F51" s="34"/>
      <c r="G51" s="70"/>
      <c r="H51" s="105"/>
      <c r="I51" s="70"/>
      <c r="J51" s="70"/>
      <c r="K51" s="170"/>
      <c r="L51" s="106"/>
    </row>
    <row r="52" spans="1:12" s="113" customFormat="1" ht="9.75">
      <c r="A52" s="108"/>
      <c r="B52" s="109" t="s">
        <v>89</v>
      </c>
      <c r="C52" s="20"/>
      <c r="D52" s="108"/>
      <c r="E52" s="110"/>
      <c r="F52" s="35"/>
      <c r="G52" s="111"/>
      <c r="H52" s="111"/>
      <c r="I52" s="111"/>
      <c r="J52" s="111"/>
      <c r="K52" s="171"/>
      <c r="L52" s="112"/>
    </row>
    <row r="53" spans="1:12" ht="55.5" customHeight="1">
      <c r="A53" s="52" t="s">
        <v>3</v>
      </c>
      <c r="B53" s="18" t="s">
        <v>0</v>
      </c>
      <c r="C53" s="18" t="s">
        <v>10</v>
      </c>
      <c r="D53" s="18" t="s">
        <v>18</v>
      </c>
      <c r="E53" s="91" t="s">
        <v>1</v>
      </c>
      <c r="F53" s="38" t="s">
        <v>17</v>
      </c>
      <c r="G53" s="92" t="s">
        <v>6</v>
      </c>
      <c r="H53" s="18" t="s">
        <v>114</v>
      </c>
      <c r="I53" s="92" t="s">
        <v>4</v>
      </c>
      <c r="J53" s="92" t="s">
        <v>2</v>
      </c>
      <c r="K53" s="172" t="s">
        <v>54</v>
      </c>
      <c r="L53" s="91" t="s">
        <v>55</v>
      </c>
    </row>
    <row r="54" spans="1:12" ht="11.25">
      <c r="A54" s="55">
        <v>5</v>
      </c>
      <c r="B54" s="77" t="s">
        <v>69</v>
      </c>
      <c r="C54" s="12" t="s">
        <v>33</v>
      </c>
      <c r="D54" s="12" t="s">
        <v>31</v>
      </c>
      <c r="E54" s="56">
        <v>3000</v>
      </c>
      <c r="F54" s="31"/>
      <c r="G54" s="162">
        <f>ROUND(F54*(1+H54),2)</f>
        <v>0</v>
      </c>
      <c r="H54" s="163">
        <v>0.08</v>
      </c>
      <c r="I54" s="162">
        <f>ROUND(F54*E54,2)</f>
        <v>0</v>
      </c>
      <c r="J54" s="162">
        <f>ROUND(I54*(1+H54),2)</f>
        <v>0</v>
      </c>
      <c r="K54" s="168"/>
      <c r="L54" s="78"/>
    </row>
    <row r="55" spans="1:12" ht="11.25">
      <c r="A55" s="55">
        <v>6</v>
      </c>
      <c r="B55" s="77" t="s">
        <v>34</v>
      </c>
      <c r="C55" s="12" t="s">
        <v>35</v>
      </c>
      <c r="D55" s="12" t="s">
        <v>31</v>
      </c>
      <c r="E55" s="56">
        <v>30</v>
      </c>
      <c r="F55" s="31"/>
      <c r="G55" s="162">
        <f>ROUND(F55*(1+H55),2)</f>
        <v>0</v>
      </c>
      <c r="H55" s="75">
        <v>0.08</v>
      </c>
      <c r="I55" s="162">
        <f>ROUND(F55*E55,2)</f>
        <v>0</v>
      </c>
      <c r="J55" s="162">
        <f>ROUND(I55*(1+H55),2)</f>
        <v>0</v>
      </c>
      <c r="K55" s="168"/>
      <c r="L55" s="78"/>
    </row>
    <row r="56" spans="1:12" ht="11.25">
      <c r="A56" s="55">
        <v>7</v>
      </c>
      <c r="B56" s="77" t="s">
        <v>36</v>
      </c>
      <c r="C56" s="12" t="s">
        <v>37</v>
      </c>
      <c r="D56" s="12" t="s">
        <v>31</v>
      </c>
      <c r="E56" s="56">
        <v>30</v>
      </c>
      <c r="F56" s="31"/>
      <c r="G56" s="162">
        <f>ROUND(F56*(1+H56),2)</f>
        <v>0</v>
      </c>
      <c r="H56" s="75">
        <v>0.08</v>
      </c>
      <c r="I56" s="162">
        <f>ROUND(F56*E56,2)</f>
        <v>0</v>
      </c>
      <c r="J56" s="162">
        <f>ROUND(I56*(1+H56),2)</f>
        <v>0</v>
      </c>
      <c r="K56" s="168"/>
      <c r="L56" s="78"/>
    </row>
    <row r="57" spans="1:12" ht="11.25">
      <c r="A57" s="55">
        <v>8</v>
      </c>
      <c r="B57" s="77" t="s">
        <v>66</v>
      </c>
      <c r="C57" s="12" t="s">
        <v>38</v>
      </c>
      <c r="D57" s="12" t="s">
        <v>31</v>
      </c>
      <c r="E57" s="56">
        <v>2100</v>
      </c>
      <c r="F57" s="31"/>
      <c r="G57" s="162">
        <f>ROUND(F57*(1+H57),2)</f>
        <v>0</v>
      </c>
      <c r="H57" s="75">
        <v>0.08</v>
      </c>
      <c r="I57" s="162">
        <f>ROUND(F57*E57,2)</f>
        <v>0</v>
      </c>
      <c r="J57" s="162">
        <f>ROUND(I57*(1+H57),2)</f>
        <v>0</v>
      </c>
      <c r="K57" s="168"/>
      <c r="L57" s="78"/>
    </row>
    <row r="58" spans="1:12" ht="11.25">
      <c r="A58" s="55">
        <v>9</v>
      </c>
      <c r="B58" s="77" t="s">
        <v>32</v>
      </c>
      <c r="C58" s="12" t="s">
        <v>39</v>
      </c>
      <c r="D58" s="12" t="s">
        <v>31</v>
      </c>
      <c r="E58" s="56">
        <v>600</v>
      </c>
      <c r="F58" s="31"/>
      <c r="G58" s="162">
        <f>ROUND(F58*(1+H58),2)</f>
        <v>0</v>
      </c>
      <c r="H58" s="75">
        <v>0.08</v>
      </c>
      <c r="I58" s="162">
        <f>ROUND(F58*E58,2)</f>
        <v>0</v>
      </c>
      <c r="J58" s="162">
        <f>ROUND(I58*(1+H58),2)</f>
        <v>0</v>
      </c>
      <c r="K58" s="168"/>
      <c r="L58" s="78"/>
    </row>
    <row r="59" spans="1:12" ht="9.75">
      <c r="A59" s="4"/>
      <c r="F59" s="26"/>
      <c r="G59" s="84"/>
      <c r="H59" s="96" t="s">
        <v>12</v>
      </c>
      <c r="I59" s="86">
        <f>SUM(I54:I58)</f>
        <v>0</v>
      </c>
      <c r="J59" s="86">
        <f>SUM(J54:J58)</f>
        <v>0</v>
      </c>
      <c r="K59" s="166"/>
      <c r="L59" s="64"/>
    </row>
    <row r="60" spans="1:12" ht="9.75">
      <c r="A60" s="4"/>
      <c r="F60" s="4"/>
      <c r="J60" s="183" t="s">
        <v>7</v>
      </c>
      <c r="K60" s="183"/>
      <c r="L60" s="183"/>
    </row>
    <row r="61" spans="1:12" ht="9.75">
      <c r="A61" s="114"/>
      <c r="C61" s="21"/>
      <c r="D61" s="115"/>
      <c r="E61" s="45"/>
      <c r="F61" s="36"/>
      <c r="G61" s="116"/>
      <c r="H61" s="117"/>
      <c r="I61" s="118"/>
      <c r="J61" s="183" t="s">
        <v>8</v>
      </c>
      <c r="K61" s="183"/>
      <c r="L61" s="183"/>
    </row>
    <row r="62" spans="1:12" ht="9.75">
      <c r="A62" s="114"/>
      <c r="B62" s="119"/>
      <c r="C62" s="21"/>
      <c r="D62" s="115"/>
      <c r="E62" s="45"/>
      <c r="F62" s="36"/>
      <c r="G62" s="116"/>
      <c r="H62" s="117"/>
      <c r="I62" s="118"/>
      <c r="J62" s="120"/>
      <c r="K62" s="173"/>
      <c r="L62" s="118"/>
    </row>
    <row r="63" spans="1:12" ht="9.75">
      <c r="A63" s="114"/>
      <c r="B63" s="119"/>
      <c r="C63" s="21"/>
      <c r="D63" s="115"/>
      <c r="E63" s="45"/>
      <c r="F63" s="36"/>
      <c r="G63" s="116"/>
      <c r="H63" s="117"/>
      <c r="I63" s="118"/>
      <c r="J63" s="120"/>
      <c r="K63" s="173"/>
      <c r="L63" s="118"/>
    </row>
    <row r="64" spans="1:12" ht="9.75">
      <c r="A64" s="114"/>
      <c r="B64" s="119"/>
      <c r="C64" s="21"/>
      <c r="D64" s="115"/>
      <c r="E64" s="45"/>
      <c r="F64" s="36"/>
      <c r="G64" s="116"/>
      <c r="H64" s="117"/>
      <c r="I64" s="118"/>
      <c r="J64" s="120"/>
      <c r="K64" s="173"/>
      <c r="L64" s="118"/>
    </row>
    <row r="65" spans="1:12" ht="9.75">
      <c r="A65" s="4"/>
      <c r="B65" s="89" t="s">
        <v>77</v>
      </c>
      <c r="D65" s="4"/>
      <c r="E65" s="46"/>
      <c r="F65" s="33"/>
      <c r="G65" s="4"/>
      <c r="H65" s="4"/>
      <c r="I65" s="4"/>
      <c r="J65" s="88"/>
      <c r="L65" s="69"/>
    </row>
    <row r="66" spans="1:12" ht="58.5" customHeight="1">
      <c r="A66" s="52" t="s">
        <v>3</v>
      </c>
      <c r="B66" s="18" t="s">
        <v>0</v>
      </c>
      <c r="C66" s="18" t="s">
        <v>10</v>
      </c>
      <c r="D66" s="18" t="s">
        <v>18</v>
      </c>
      <c r="E66" s="91" t="s">
        <v>1</v>
      </c>
      <c r="F66" s="38" t="s">
        <v>17</v>
      </c>
      <c r="G66" s="92" t="s">
        <v>6</v>
      </c>
      <c r="H66" s="18" t="s">
        <v>114</v>
      </c>
      <c r="I66" s="92" t="s">
        <v>4</v>
      </c>
      <c r="J66" s="92" t="s">
        <v>2</v>
      </c>
      <c r="K66" s="164" t="s">
        <v>11</v>
      </c>
      <c r="L66" s="6" t="s">
        <v>9</v>
      </c>
    </row>
    <row r="67" spans="1:12" ht="252.75">
      <c r="A67" s="55">
        <v>1</v>
      </c>
      <c r="B67" s="121" t="s">
        <v>111</v>
      </c>
      <c r="C67" s="22"/>
      <c r="D67" s="42" t="s">
        <v>44</v>
      </c>
      <c r="E67" s="122">
        <v>2200</v>
      </c>
      <c r="F67" s="31"/>
      <c r="G67" s="162">
        <f>ROUND(F67*(1+H67),2)</f>
        <v>0</v>
      </c>
      <c r="H67" s="75">
        <v>0.08</v>
      </c>
      <c r="I67" s="162">
        <f>ROUND(F67*E67,2)</f>
        <v>0</v>
      </c>
      <c r="J67" s="162">
        <f>ROUND(I67*(1+H67),2)</f>
        <v>0</v>
      </c>
      <c r="K67" s="174"/>
      <c r="L67" s="123"/>
    </row>
    <row r="68" spans="1:12" ht="234">
      <c r="A68" s="124">
        <f>SUM(A67+1)</f>
        <v>2</v>
      </c>
      <c r="B68" s="121" t="s">
        <v>112</v>
      </c>
      <c r="C68" s="23"/>
      <c r="D68" s="42" t="s">
        <v>44</v>
      </c>
      <c r="E68" s="122">
        <v>520</v>
      </c>
      <c r="F68" s="31"/>
      <c r="G68" s="162">
        <f>ROUND(F68*(1+H68),2)</f>
        <v>0</v>
      </c>
      <c r="H68" s="75">
        <v>0.08</v>
      </c>
      <c r="I68" s="162">
        <f>ROUND(F68*E68,2)</f>
        <v>0</v>
      </c>
      <c r="J68" s="162">
        <f>ROUND(I68*(1+H68),2)</f>
        <v>0</v>
      </c>
      <c r="K68" s="174"/>
      <c r="L68" s="123"/>
    </row>
    <row r="69" spans="1:12" ht="195">
      <c r="A69" s="55">
        <f>SUM(A68+1)</f>
        <v>3</v>
      </c>
      <c r="B69" s="125" t="s">
        <v>113</v>
      </c>
      <c r="C69" s="24"/>
      <c r="D69" s="12" t="s">
        <v>44</v>
      </c>
      <c r="E69" s="56">
        <v>2000</v>
      </c>
      <c r="F69" s="31"/>
      <c r="G69" s="162">
        <f>ROUND(F69*(1+H69),2)</f>
        <v>0</v>
      </c>
      <c r="H69" s="75">
        <v>0.08</v>
      </c>
      <c r="I69" s="162">
        <f>ROUND(F69*E69,2)</f>
        <v>0</v>
      </c>
      <c r="J69" s="162">
        <f>ROUND(I69*(1+H69),2)</f>
        <v>0</v>
      </c>
      <c r="K69" s="174"/>
      <c r="L69" s="123"/>
    </row>
    <row r="70" spans="1:12" ht="29.25">
      <c r="A70" s="55">
        <f>SUM(A69+1)</f>
        <v>4</v>
      </c>
      <c r="B70" s="24" t="s">
        <v>91</v>
      </c>
      <c r="C70" s="24"/>
      <c r="D70" s="12" t="s">
        <v>53</v>
      </c>
      <c r="E70" s="56">
        <v>240</v>
      </c>
      <c r="F70" s="31"/>
      <c r="G70" s="162">
        <f>ROUND(F70*(1+H70),2)</f>
        <v>0</v>
      </c>
      <c r="H70" s="75">
        <v>0.08</v>
      </c>
      <c r="I70" s="162">
        <f>ROUND(F70*E70,2)</f>
        <v>0</v>
      </c>
      <c r="J70" s="162">
        <f>ROUND(I70*(1+H70),2)</f>
        <v>0</v>
      </c>
      <c r="K70" s="174"/>
      <c r="L70" s="123"/>
    </row>
    <row r="71" spans="1:13" ht="9.75">
      <c r="A71" s="65"/>
      <c r="B71" s="25"/>
      <c r="C71" s="25"/>
      <c r="D71" s="16"/>
      <c r="E71" s="71"/>
      <c r="F71" s="37"/>
      <c r="G71" s="126"/>
      <c r="H71" s="85" t="s">
        <v>12</v>
      </c>
      <c r="I71" s="127">
        <f>SUM(I67:I70)</f>
        <v>0</v>
      </c>
      <c r="J71" s="127">
        <f>SUM(J67:J70)</f>
        <v>0</v>
      </c>
      <c r="M71" s="60"/>
    </row>
    <row r="72" spans="2:13" ht="9.75">
      <c r="B72" s="128" t="s">
        <v>92</v>
      </c>
      <c r="C72" s="26"/>
      <c r="E72" s="26"/>
      <c r="F72" s="26"/>
      <c r="K72" s="47"/>
      <c r="L72" s="26"/>
      <c r="M72" s="60"/>
    </row>
    <row r="73" spans="2:12" ht="91.5" customHeight="1">
      <c r="B73" s="130" t="s">
        <v>93</v>
      </c>
      <c r="C73" s="26"/>
      <c r="E73" s="26"/>
      <c r="F73" s="26"/>
      <c r="K73" s="47"/>
      <c r="L73" s="26"/>
    </row>
    <row r="74" spans="3:12" ht="9.75">
      <c r="C74" s="26"/>
      <c r="E74" s="26"/>
      <c r="F74" s="26"/>
      <c r="K74" s="47"/>
      <c r="L74" s="26"/>
    </row>
    <row r="75" spans="2:12" ht="9.75">
      <c r="B75" s="128" t="s">
        <v>94</v>
      </c>
      <c r="C75" s="26"/>
      <c r="E75" s="26"/>
      <c r="F75" s="26"/>
      <c r="K75" s="47"/>
      <c r="L75" s="26"/>
    </row>
    <row r="76" spans="2:12" ht="29.25">
      <c r="B76" s="130" t="s">
        <v>95</v>
      </c>
      <c r="C76" s="26"/>
      <c r="E76" s="26"/>
      <c r="F76" s="26"/>
      <c r="K76" s="47"/>
      <c r="L76" s="26"/>
    </row>
    <row r="77" spans="1:12" ht="9.75">
      <c r="A77" s="4"/>
      <c r="B77" s="4"/>
      <c r="D77" s="4"/>
      <c r="E77" s="46"/>
      <c r="F77" s="33"/>
      <c r="G77" s="4"/>
      <c r="H77" s="4"/>
      <c r="I77" s="4"/>
      <c r="J77" s="88"/>
      <c r="L77" s="69"/>
    </row>
    <row r="78" spans="1:12" ht="9.75">
      <c r="A78" s="4"/>
      <c r="B78" s="89" t="s">
        <v>78</v>
      </c>
      <c r="C78" s="17"/>
      <c r="D78" s="4"/>
      <c r="E78" s="90"/>
      <c r="F78" s="33"/>
      <c r="G78" s="60"/>
      <c r="H78" s="60"/>
      <c r="I78" s="60"/>
      <c r="J78" s="60"/>
      <c r="K78" s="167"/>
      <c r="L78" s="64"/>
    </row>
    <row r="79" spans="1:13" ht="71.25" customHeight="1">
      <c r="A79" s="52" t="s">
        <v>3</v>
      </c>
      <c r="B79" s="18" t="s">
        <v>0</v>
      </c>
      <c r="C79" s="18" t="s">
        <v>10</v>
      </c>
      <c r="D79" s="18" t="s">
        <v>18</v>
      </c>
      <c r="E79" s="91" t="s">
        <v>1</v>
      </c>
      <c r="F79" s="38" t="s">
        <v>115</v>
      </c>
      <c r="G79" s="92" t="s">
        <v>6</v>
      </c>
      <c r="H79" s="18" t="s">
        <v>114</v>
      </c>
      <c r="I79" s="92" t="s">
        <v>4</v>
      </c>
      <c r="J79" s="92" t="s">
        <v>2</v>
      </c>
      <c r="K79" s="164" t="s">
        <v>11</v>
      </c>
      <c r="L79" s="6" t="s">
        <v>9</v>
      </c>
      <c r="M79" s="55"/>
    </row>
    <row r="80" spans="1:13" ht="42.75" customHeight="1">
      <c r="A80" s="131">
        <v>1</v>
      </c>
      <c r="B80" s="191" t="s">
        <v>83</v>
      </c>
      <c r="C80" s="4" t="s">
        <v>87</v>
      </c>
      <c r="D80" s="12" t="s">
        <v>44</v>
      </c>
      <c r="E80" s="56">
        <v>100</v>
      </c>
      <c r="F80" s="31"/>
      <c r="G80" s="162">
        <f aca="true" t="shared" si="3" ref="G80:G90">ROUND(F80*(1+H80),2)</f>
        <v>0</v>
      </c>
      <c r="H80" s="75">
        <v>0.08</v>
      </c>
      <c r="I80" s="162">
        <f>ROUND(F80*E80,2)</f>
        <v>0</v>
      </c>
      <c r="J80" s="162">
        <f>ROUND(I80*(1+H80),2)</f>
        <v>0</v>
      </c>
      <c r="K80" s="174"/>
      <c r="L80" s="132"/>
      <c r="M80" s="12"/>
    </row>
    <row r="81" spans="1:13" ht="33" customHeight="1">
      <c r="A81" s="133">
        <v>2</v>
      </c>
      <c r="B81" s="192"/>
      <c r="C81" s="12" t="s">
        <v>88</v>
      </c>
      <c r="D81" s="12" t="s">
        <v>44</v>
      </c>
      <c r="E81" s="56">
        <v>200</v>
      </c>
      <c r="F81" s="31"/>
      <c r="G81" s="162">
        <f t="shared" si="3"/>
        <v>0</v>
      </c>
      <c r="H81" s="75">
        <v>0.08</v>
      </c>
      <c r="I81" s="162">
        <f aca="true" t="shared" si="4" ref="I81:I90">ROUND(F81*E81,2)</f>
        <v>0</v>
      </c>
      <c r="J81" s="162">
        <f aca="true" t="shared" si="5" ref="J81:J90">ROUND(I81*(1+H81),2)</f>
        <v>0</v>
      </c>
      <c r="K81" s="174"/>
      <c r="L81" s="132"/>
      <c r="M81" s="12"/>
    </row>
    <row r="82" spans="1:13" ht="74.25" customHeight="1">
      <c r="A82" s="131">
        <v>3</v>
      </c>
      <c r="B82" s="191" t="s">
        <v>97</v>
      </c>
      <c r="C82" s="12" t="s">
        <v>98</v>
      </c>
      <c r="D82" s="12" t="s">
        <v>44</v>
      </c>
      <c r="E82" s="56">
        <v>100</v>
      </c>
      <c r="F82" s="31"/>
      <c r="G82" s="162">
        <f t="shared" si="3"/>
        <v>0</v>
      </c>
      <c r="H82" s="75">
        <v>0.08</v>
      </c>
      <c r="I82" s="162">
        <f t="shared" si="4"/>
        <v>0</v>
      </c>
      <c r="J82" s="162">
        <f t="shared" si="5"/>
        <v>0</v>
      </c>
      <c r="K82" s="174"/>
      <c r="L82" s="132"/>
      <c r="M82" s="12"/>
    </row>
    <row r="83" spans="1:13" ht="30.75" customHeight="1">
      <c r="A83" s="78">
        <v>4</v>
      </c>
      <c r="B83" s="192"/>
      <c r="C83" s="12" t="s">
        <v>99</v>
      </c>
      <c r="D83" s="12" t="s">
        <v>44</v>
      </c>
      <c r="E83" s="56">
        <v>30</v>
      </c>
      <c r="F83" s="31"/>
      <c r="G83" s="162">
        <f t="shared" si="3"/>
        <v>0</v>
      </c>
      <c r="H83" s="75">
        <v>0.08</v>
      </c>
      <c r="I83" s="162">
        <f t="shared" si="4"/>
        <v>0</v>
      </c>
      <c r="J83" s="162">
        <f t="shared" si="5"/>
        <v>0</v>
      </c>
      <c r="K83" s="174"/>
      <c r="L83" s="132"/>
      <c r="M83" s="12"/>
    </row>
    <row r="84" spans="1:14" ht="31.5" customHeight="1">
      <c r="A84" s="134">
        <v>5</v>
      </c>
      <c r="B84" s="135" t="s">
        <v>85</v>
      </c>
      <c r="C84" s="27" t="s">
        <v>86</v>
      </c>
      <c r="D84" s="12" t="s">
        <v>44</v>
      </c>
      <c r="E84" s="56">
        <v>100</v>
      </c>
      <c r="F84" s="31"/>
      <c r="G84" s="162">
        <f t="shared" si="3"/>
        <v>0</v>
      </c>
      <c r="H84" s="75">
        <v>0.08</v>
      </c>
      <c r="I84" s="162">
        <f t="shared" si="4"/>
        <v>0</v>
      </c>
      <c r="J84" s="162">
        <f t="shared" si="5"/>
        <v>0</v>
      </c>
      <c r="K84" s="174"/>
      <c r="L84" s="132"/>
      <c r="M84" s="123"/>
      <c r="N84" s="136"/>
    </row>
    <row r="85" spans="1:14" ht="38.25" customHeight="1">
      <c r="A85" s="134">
        <v>6</v>
      </c>
      <c r="B85" s="187" t="s">
        <v>102</v>
      </c>
      <c r="C85" s="4" t="s">
        <v>87</v>
      </c>
      <c r="D85" s="12" t="s">
        <v>44</v>
      </c>
      <c r="E85" s="56">
        <v>50</v>
      </c>
      <c r="F85" s="31"/>
      <c r="G85" s="162">
        <f t="shared" si="3"/>
        <v>0</v>
      </c>
      <c r="H85" s="75">
        <v>0.08</v>
      </c>
      <c r="I85" s="162">
        <f t="shared" si="4"/>
        <v>0</v>
      </c>
      <c r="J85" s="162">
        <f t="shared" si="5"/>
        <v>0</v>
      </c>
      <c r="K85" s="174"/>
      <c r="L85" s="132"/>
      <c r="M85" s="55"/>
      <c r="N85" s="136"/>
    </row>
    <row r="86" spans="1:13" ht="38.25" customHeight="1">
      <c r="A86" s="134">
        <v>7</v>
      </c>
      <c r="B86" s="193"/>
      <c r="C86" s="12" t="s">
        <v>27</v>
      </c>
      <c r="D86" s="12" t="s">
        <v>44</v>
      </c>
      <c r="E86" s="56">
        <v>700</v>
      </c>
      <c r="F86" s="31"/>
      <c r="G86" s="162">
        <f t="shared" si="3"/>
        <v>0</v>
      </c>
      <c r="H86" s="75">
        <v>0.08</v>
      </c>
      <c r="I86" s="162">
        <f t="shared" si="4"/>
        <v>0</v>
      </c>
      <c r="J86" s="162">
        <f t="shared" si="5"/>
        <v>0</v>
      </c>
      <c r="K86" s="174"/>
      <c r="L86" s="132"/>
      <c r="M86" s="55"/>
    </row>
    <row r="87" spans="1:13" ht="37.5" customHeight="1">
      <c r="A87" s="134">
        <v>8</v>
      </c>
      <c r="B87" s="193"/>
      <c r="C87" s="12" t="s">
        <v>28</v>
      </c>
      <c r="D87" s="12" t="s">
        <v>44</v>
      </c>
      <c r="E87" s="56">
        <v>400</v>
      </c>
      <c r="F87" s="31"/>
      <c r="G87" s="162">
        <f t="shared" si="3"/>
        <v>0</v>
      </c>
      <c r="H87" s="75">
        <v>0.08</v>
      </c>
      <c r="I87" s="162">
        <f t="shared" si="4"/>
        <v>0</v>
      </c>
      <c r="J87" s="162">
        <f t="shared" si="5"/>
        <v>0</v>
      </c>
      <c r="K87" s="174"/>
      <c r="L87" s="132"/>
      <c r="M87" s="55"/>
    </row>
    <row r="88" spans="1:14" ht="58.5">
      <c r="A88" s="134">
        <v>9</v>
      </c>
      <c r="B88" s="137" t="s">
        <v>29</v>
      </c>
      <c r="C88" s="12" t="s">
        <v>30</v>
      </c>
      <c r="D88" s="12" t="s">
        <v>44</v>
      </c>
      <c r="E88" s="56">
        <v>50</v>
      </c>
      <c r="F88" s="31"/>
      <c r="G88" s="162">
        <f t="shared" si="3"/>
        <v>0</v>
      </c>
      <c r="H88" s="75">
        <v>0.08</v>
      </c>
      <c r="I88" s="162">
        <f t="shared" si="4"/>
        <v>0</v>
      </c>
      <c r="J88" s="162">
        <f t="shared" si="5"/>
        <v>0</v>
      </c>
      <c r="K88" s="174"/>
      <c r="L88" s="132"/>
      <c r="M88" s="12"/>
      <c r="N88" s="138"/>
    </row>
    <row r="89" spans="1:13" ht="40.5" customHeight="1">
      <c r="A89" s="134">
        <v>10</v>
      </c>
      <c r="B89" s="194" t="s">
        <v>84</v>
      </c>
      <c r="C89" s="12" t="s">
        <v>27</v>
      </c>
      <c r="D89" s="12" t="s">
        <v>44</v>
      </c>
      <c r="E89" s="56">
        <v>100</v>
      </c>
      <c r="F89" s="31"/>
      <c r="G89" s="162">
        <f t="shared" si="3"/>
        <v>0</v>
      </c>
      <c r="H89" s="75">
        <v>0.08</v>
      </c>
      <c r="I89" s="162">
        <f t="shared" si="4"/>
        <v>0</v>
      </c>
      <c r="J89" s="162">
        <f t="shared" si="5"/>
        <v>0</v>
      </c>
      <c r="K89" s="174"/>
      <c r="L89" s="132"/>
      <c r="M89" s="55"/>
    </row>
    <row r="90" spans="1:13" ht="36" customHeight="1">
      <c r="A90" s="134">
        <v>11</v>
      </c>
      <c r="B90" s="195"/>
      <c r="C90" s="12" t="s">
        <v>28</v>
      </c>
      <c r="D90" s="12" t="s">
        <v>44</v>
      </c>
      <c r="E90" s="56">
        <v>100</v>
      </c>
      <c r="F90" s="31"/>
      <c r="G90" s="162">
        <f t="shared" si="3"/>
        <v>0</v>
      </c>
      <c r="H90" s="75">
        <v>0.08</v>
      </c>
      <c r="I90" s="162">
        <f t="shared" si="4"/>
        <v>0</v>
      </c>
      <c r="J90" s="162">
        <f t="shared" si="5"/>
        <v>0</v>
      </c>
      <c r="K90" s="174"/>
      <c r="L90" s="132"/>
      <c r="M90" s="55"/>
    </row>
    <row r="91" spans="1:12" ht="31.5" customHeight="1">
      <c r="A91" s="65"/>
      <c r="B91" s="196" t="s">
        <v>103</v>
      </c>
      <c r="C91" s="196"/>
      <c r="D91" s="196"/>
      <c r="E91" s="196"/>
      <c r="F91" s="26"/>
      <c r="G91" s="139"/>
      <c r="H91" s="140" t="s">
        <v>52</v>
      </c>
      <c r="I91" s="127">
        <f>SUM(I80:I90)</f>
        <v>0</v>
      </c>
      <c r="J91" s="127">
        <f>SUM(J80:J90)</f>
        <v>0</v>
      </c>
      <c r="K91" s="141"/>
      <c r="L91" s="142"/>
    </row>
    <row r="92" spans="1:12" ht="9.75">
      <c r="A92" s="65"/>
      <c r="B92" s="44"/>
      <c r="E92" s="143"/>
      <c r="F92" s="26"/>
      <c r="J92" s="88" t="s">
        <v>7</v>
      </c>
      <c r="K92" s="47"/>
      <c r="L92" s="88"/>
    </row>
    <row r="93" spans="1:13" ht="9.75">
      <c r="A93" s="144"/>
      <c r="E93" s="143"/>
      <c r="F93" s="26"/>
      <c r="K93" s="47" t="s">
        <v>8</v>
      </c>
      <c r="L93" s="88"/>
      <c r="M93" s="4"/>
    </row>
    <row r="94" spans="1:12" ht="9.75">
      <c r="A94" s="144"/>
      <c r="E94" s="143"/>
      <c r="F94" s="26"/>
      <c r="J94" s="88"/>
      <c r="K94" s="47"/>
      <c r="L94" s="88"/>
    </row>
    <row r="95" spans="1:12" ht="9.75">
      <c r="A95" s="4"/>
      <c r="B95" s="89" t="s">
        <v>96</v>
      </c>
      <c r="C95" s="17"/>
      <c r="D95" s="4"/>
      <c r="E95" s="90"/>
      <c r="F95" s="33"/>
      <c r="G95" s="60"/>
      <c r="H95" s="60"/>
      <c r="I95" s="60"/>
      <c r="J95" s="60"/>
      <c r="K95" s="167"/>
      <c r="L95" s="64"/>
    </row>
    <row r="96" spans="1:12" ht="47.25" customHeight="1">
      <c r="A96" s="52" t="s">
        <v>3</v>
      </c>
      <c r="B96" s="18" t="s">
        <v>0</v>
      </c>
      <c r="C96" s="18" t="s">
        <v>10</v>
      </c>
      <c r="D96" s="18" t="s">
        <v>18</v>
      </c>
      <c r="E96" s="91" t="s">
        <v>1</v>
      </c>
      <c r="F96" s="38"/>
      <c r="G96" s="92" t="s">
        <v>6</v>
      </c>
      <c r="H96" s="18" t="s">
        <v>114</v>
      </c>
      <c r="I96" s="92" t="s">
        <v>4</v>
      </c>
      <c r="J96" s="92" t="s">
        <v>2</v>
      </c>
      <c r="K96" s="164" t="s">
        <v>11</v>
      </c>
      <c r="L96" s="6" t="s">
        <v>9</v>
      </c>
    </row>
    <row r="97" spans="1:12" ht="39">
      <c r="A97" s="55">
        <v>1</v>
      </c>
      <c r="B97" s="93" t="s">
        <v>80</v>
      </c>
      <c r="C97" s="12" t="s">
        <v>81</v>
      </c>
      <c r="D97" s="12" t="s">
        <v>44</v>
      </c>
      <c r="E97" s="56">
        <v>200</v>
      </c>
      <c r="F97" s="31"/>
      <c r="G97" s="162">
        <f>ROUND(F97*(1+H97),2)</f>
        <v>0</v>
      </c>
      <c r="H97" s="75">
        <v>0.08</v>
      </c>
      <c r="I97" s="162">
        <f>ROUND(F97*E97,2)</f>
        <v>0</v>
      </c>
      <c r="J97" s="162">
        <f>ROUND(I97*(1+H97),2)</f>
        <v>0</v>
      </c>
      <c r="K97" s="174"/>
      <c r="L97" s="132"/>
    </row>
    <row r="98" spans="1:12" ht="58.5">
      <c r="A98" s="55">
        <v>2</v>
      </c>
      <c r="B98" s="93" t="s">
        <v>90</v>
      </c>
      <c r="C98" s="12" t="s">
        <v>82</v>
      </c>
      <c r="D98" s="12" t="s">
        <v>44</v>
      </c>
      <c r="E98" s="56">
        <v>300</v>
      </c>
      <c r="F98" s="31"/>
      <c r="G98" s="162">
        <f>ROUND(F98*(1+H98),2)</f>
        <v>0</v>
      </c>
      <c r="H98" s="75">
        <v>0.08</v>
      </c>
      <c r="I98" s="162">
        <f>ROUND(F98*E98,2)</f>
        <v>0</v>
      </c>
      <c r="J98" s="162">
        <f>ROUND(I98*(1+H98),2)</f>
        <v>0</v>
      </c>
      <c r="K98" s="174"/>
      <c r="L98" s="132"/>
    </row>
    <row r="99" spans="1:12" ht="9.75">
      <c r="A99" s="65"/>
      <c r="B99" s="145"/>
      <c r="C99" s="28"/>
      <c r="D99" s="28"/>
      <c r="E99" s="146"/>
      <c r="F99" s="39"/>
      <c r="G99" s="139"/>
      <c r="H99" s="140" t="s">
        <v>52</v>
      </c>
      <c r="I99" s="127">
        <f>SUM(I97:I98)</f>
        <v>0</v>
      </c>
      <c r="J99" s="127">
        <f>SUM(J97:J98)</f>
        <v>0</v>
      </c>
      <c r="K99" s="141"/>
      <c r="L99" s="142"/>
    </row>
    <row r="100" spans="1:12" ht="9.75">
      <c r="A100" s="65"/>
      <c r="B100" s="44"/>
      <c r="E100" s="143"/>
      <c r="F100" s="26"/>
      <c r="J100" s="183" t="s">
        <v>7</v>
      </c>
      <c r="K100" s="183"/>
      <c r="L100" s="183"/>
    </row>
    <row r="101" spans="1:12" ht="9.75">
      <c r="A101" s="144"/>
      <c r="E101" s="143"/>
      <c r="F101" s="26"/>
      <c r="J101" s="183" t="s">
        <v>8</v>
      </c>
      <c r="K101" s="183"/>
      <c r="L101" s="183"/>
    </row>
    <row r="102" spans="1:12" ht="9.75">
      <c r="A102" s="144"/>
      <c r="E102" s="143"/>
      <c r="F102" s="26"/>
      <c r="J102" s="88"/>
      <c r="K102" s="47"/>
      <c r="L102" s="88"/>
    </row>
    <row r="103" spans="2:12" ht="9.75">
      <c r="B103" s="4"/>
      <c r="D103" s="4"/>
      <c r="E103" s="46"/>
      <c r="F103" s="33"/>
      <c r="G103" s="4"/>
      <c r="H103" s="4"/>
      <c r="I103" s="4"/>
      <c r="J103" s="88"/>
      <c r="L103" s="69"/>
    </row>
    <row r="104" spans="2:12" ht="9.75">
      <c r="B104" s="147" t="s">
        <v>22</v>
      </c>
      <c r="C104" s="157" t="s">
        <v>23</v>
      </c>
      <c r="D104" s="197" t="s">
        <v>24</v>
      </c>
      <c r="E104" s="198"/>
      <c r="F104" s="40"/>
      <c r="G104" s="4"/>
      <c r="H104" s="88"/>
      <c r="J104" s="60"/>
      <c r="K104" s="167"/>
      <c r="L104" s="64"/>
    </row>
    <row r="105" spans="1:12" ht="9.75">
      <c r="A105" s="4"/>
      <c r="B105" s="19" t="s">
        <v>25</v>
      </c>
      <c r="C105" s="158">
        <v>0</v>
      </c>
      <c r="D105" s="199">
        <f>C105*1.08</f>
        <v>0</v>
      </c>
      <c r="E105" s="200"/>
      <c r="F105" s="41"/>
      <c r="G105" s="149"/>
      <c r="H105" s="4"/>
      <c r="I105" s="60"/>
      <c r="J105" s="60"/>
      <c r="K105" s="167"/>
      <c r="L105" s="64"/>
    </row>
    <row r="106" spans="1:10" ht="9.75">
      <c r="A106" s="4"/>
      <c r="B106" s="19" t="s">
        <v>13</v>
      </c>
      <c r="C106" s="159">
        <v>0</v>
      </c>
      <c r="D106" s="199">
        <f aca="true" t="shared" si="6" ref="D106:D112">C106*1.08</f>
        <v>0</v>
      </c>
      <c r="E106" s="200"/>
      <c r="F106" s="41"/>
      <c r="J106" s="88"/>
    </row>
    <row r="107" spans="1:10" ht="9.75">
      <c r="A107" s="4"/>
      <c r="B107" s="19" t="s">
        <v>14</v>
      </c>
      <c r="C107" s="159">
        <v>0</v>
      </c>
      <c r="D107" s="199">
        <f t="shared" si="6"/>
        <v>0</v>
      </c>
      <c r="E107" s="200"/>
      <c r="F107" s="41"/>
      <c r="J107" s="88"/>
    </row>
    <row r="108" spans="1:10" ht="9.75">
      <c r="A108" s="4"/>
      <c r="B108" s="19" t="s">
        <v>15</v>
      </c>
      <c r="C108" s="159">
        <v>0</v>
      </c>
      <c r="D108" s="199">
        <f t="shared" si="6"/>
        <v>0</v>
      </c>
      <c r="E108" s="200"/>
      <c r="F108" s="41"/>
      <c r="J108" s="88"/>
    </row>
    <row r="109" spans="2:10" ht="9.75">
      <c r="B109" s="19" t="s">
        <v>16</v>
      </c>
      <c r="C109" s="159">
        <v>0</v>
      </c>
      <c r="D109" s="199">
        <f t="shared" si="6"/>
        <v>0</v>
      </c>
      <c r="E109" s="200"/>
      <c r="F109" s="41"/>
      <c r="J109" s="88"/>
    </row>
    <row r="110" spans="2:6" ht="9.75">
      <c r="B110" s="19" t="s">
        <v>19</v>
      </c>
      <c r="C110" s="159">
        <v>0</v>
      </c>
      <c r="D110" s="199">
        <f t="shared" si="6"/>
        <v>0</v>
      </c>
      <c r="E110" s="200"/>
      <c r="F110" s="41"/>
    </row>
    <row r="111" spans="2:10" ht="9.75">
      <c r="B111" s="19" t="s">
        <v>20</v>
      </c>
      <c r="C111" s="159">
        <v>0</v>
      </c>
      <c r="D111" s="199">
        <f t="shared" si="6"/>
        <v>0</v>
      </c>
      <c r="E111" s="200"/>
      <c r="F111" s="41"/>
      <c r="J111" s="88"/>
    </row>
    <row r="112" spans="2:10" ht="9.75">
      <c r="B112" s="19" t="s">
        <v>105</v>
      </c>
      <c r="C112" s="158">
        <v>0</v>
      </c>
      <c r="D112" s="199">
        <f t="shared" si="6"/>
        <v>0</v>
      </c>
      <c r="E112" s="200"/>
      <c r="F112" s="41"/>
      <c r="J112" s="88"/>
    </row>
    <row r="113" spans="2:12" ht="9.75">
      <c r="B113" s="148" t="s">
        <v>21</v>
      </c>
      <c r="C113" s="160">
        <v>0</v>
      </c>
      <c r="D113" s="201">
        <f>SUM(D105:E112)</f>
        <v>0</v>
      </c>
      <c r="E113" s="198"/>
      <c r="F113" s="155"/>
      <c r="G113" s="128"/>
      <c r="H113" s="128"/>
      <c r="I113" s="128"/>
      <c r="J113" s="128"/>
      <c r="K113" s="175"/>
      <c r="L113" s="153"/>
    </row>
    <row r="114" spans="3:5" ht="9.75">
      <c r="C114" s="154"/>
      <c r="E114" s="156"/>
    </row>
    <row r="115" spans="1:12" s="128" customFormat="1" ht="9.75">
      <c r="A115" s="26"/>
      <c r="B115" s="26"/>
      <c r="C115" s="4"/>
      <c r="D115" s="26"/>
      <c r="E115" s="43"/>
      <c r="F115" s="29"/>
      <c r="G115" s="26"/>
      <c r="H115" s="26"/>
      <c r="I115" s="26"/>
      <c r="J115" s="26"/>
      <c r="K115" s="51"/>
      <c r="L115" s="44"/>
    </row>
    <row r="117" ht="9.75">
      <c r="B117" s="129"/>
    </row>
    <row r="118" ht="9.75">
      <c r="B118" s="129"/>
    </row>
    <row r="119" ht="9.75">
      <c r="B119" s="129"/>
    </row>
    <row r="120" ht="9.75"/>
    <row r="121" ht="9.75">
      <c r="I121" s="129"/>
    </row>
    <row r="122" ht="9.75">
      <c r="B122" s="129"/>
    </row>
    <row r="123" spans="2:12" s="4" customFormat="1" ht="9.75">
      <c r="B123" s="129"/>
      <c r="D123" s="26"/>
      <c r="E123" s="43"/>
      <c r="F123" s="29"/>
      <c r="G123" s="26"/>
      <c r="H123" s="26"/>
      <c r="I123" s="26"/>
      <c r="J123" s="26"/>
      <c r="K123" s="51"/>
      <c r="L123" s="44"/>
    </row>
  </sheetData>
  <sheetProtection/>
  <mergeCells count="31">
    <mergeCell ref="D113:E113"/>
    <mergeCell ref="D107:E107"/>
    <mergeCell ref="D108:E108"/>
    <mergeCell ref="D109:E109"/>
    <mergeCell ref="D110:E110"/>
    <mergeCell ref="D111:E111"/>
    <mergeCell ref="D112:E112"/>
    <mergeCell ref="B91:E91"/>
    <mergeCell ref="J100:L100"/>
    <mergeCell ref="J101:L101"/>
    <mergeCell ref="D104:E104"/>
    <mergeCell ref="D105:E105"/>
    <mergeCell ref="D106:E106"/>
    <mergeCell ref="J61:L61"/>
    <mergeCell ref="B80:B81"/>
    <mergeCell ref="B82:B83"/>
    <mergeCell ref="B85:B87"/>
    <mergeCell ref="B89:B90"/>
    <mergeCell ref="J40:L40"/>
    <mergeCell ref="J49:L49"/>
    <mergeCell ref="J50:L50"/>
    <mergeCell ref="J60:L60"/>
    <mergeCell ref="B23:B26"/>
    <mergeCell ref="B28:H31"/>
    <mergeCell ref="B32:H32"/>
    <mergeCell ref="J39:L39"/>
    <mergeCell ref="I1:J2"/>
    <mergeCell ref="B7:B8"/>
    <mergeCell ref="B10:H13"/>
    <mergeCell ref="B19:B21"/>
    <mergeCell ref="C19:C21"/>
  </mergeCells>
  <dataValidations count="1">
    <dataValidation type="list" allowBlank="1" showInputMessage="1" showErrorMessage="1" sqref="H14:H15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F27" sqref="F27"/>
    </sheetView>
  </sheetViews>
  <sheetFormatPr defaultColWidth="8.7109375" defaultRowHeight="12.75"/>
  <cols>
    <col min="1" max="1" width="10.421875" style="0" customWidth="1"/>
  </cols>
  <sheetData>
    <row r="2" ht="39" customHeight="1">
      <c r="A2" s="2" t="s">
        <v>5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2018-04-17T12:39:12Z</cp:lastPrinted>
  <dcterms:created xsi:type="dcterms:W3CDTF">2007-10-11T07:13:52Z</dcterms:created>
  <dcterms:modified xsi:type="dcterms:W3CDTF">2018-04-25T06:27:40Z</dcterms:modified>
  <cp:category/>
  <cp:version/>
  <cp:contentType/>
  <cp:contentStatus/>
</cp:coreProperties>
</file>